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238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'List1'!$A$3:$N$51</definedName>
    <definedName name="_xlnm.Print_Titles" localSheetId="0">'List1'!$1:$3</definedName>
    <definedName name="_xlnm.Print_Area" localSheetId="0">'List1'!$A$1:$N$51</definedName>
  </definedNames>
  <calcPr fullCalcOnLoad="1"/>
</workbook>
</file>

<file path=xl/sharedStrings.xml><?xml version="1.0" encoding="utf-8"?>
<sst xmlns="http://schemas.openxmlformats.org/spreadsheetml/2006/main" count="228" uniqueCount="93">
  <si>
    <t>číslo</t>
  </si>
  <si>
    <t>jméno</t>
  </si>
  <si>
    <t>start</t>
  </si>
  <si>
    <t>cíl</t>
  </si>
  <si>
    <t>čas</t>
  </si>
  <si>
    <t>pořadí</t>
  </si>
  <si>
    <t>ročník</t>
  </si>
  <si>
    <t>kategorie</t>
  </si>
  <si>
    <t>let</t>
  </si>
  <si>
    <t xml:space="preserve">ABS </t>
  </si>
  <si>
    <t xml:space="preserve">KAT </t>
  </si>
  <si>
    <t>S  T  A  R  T  O  V  K  A</t>
  </si>
  <si>
    <t>min/sek</t>
  </si>
  <si>
    <t>oddíl/město</t>
  </si>
  <si>
    <t>min/sec</t>
  </si>
  <si>
    <t>licence</t>
  </si>
  <si>
    <t>MASTERS</t>
  </si>
  <si>
    <t>ŽENY MAST</t>
  </si>
  <si>
    <t>MUŽI</t>
  </si>
  <si>
    <t>ŽENY</t>
  </si>
  <si>
    <t>JUNIOŘI</t>
  </si>
  <si>
    <t>JUNIORKY</t>
  </si>
  <si>
    <t>KADETI</t>
  </si>
  <si>
    <t>KADETKY</t>
  </si>
  <si>
    <t>PŘEDŽÁCI</t>
  </si>
  <si>
    <t>ST.ŽÁKYNĚ</t>
  </si>
  <si>
    <t>ST.ŽÁCI</t>
  </si>
  <si>
    <t>ML.ŽÁCI</t>
  </si>
  <si>
    <t>ML.ŽÁKYNĚ</t>
  </si>
  <si>
    <t>.MUŽ ŽENA</t>
  </si>
  <si>
    <t>m</t>
  </si>
  <si>
    <t>ž</t>
  </si>
  <si>
    <t>Sikorová Dana</t>
  </si>
  <si>
    <t>Sikora Petr</t>
  </si>
  <si>
    <t>Zok Bogdan</t>
  </si>
  <si>
    <t>Kopačka Petr</t>
  </si>
  <si>
    <t>Kubala Janusz</t>
  </si>
  <si>
    <t>Malošík Jan</t>
  </si>
  <si>
    <t>Uvíra Václav</t>
  </si>
  <si>
    <t>Kolář Jiří</t>
  </si>
  <si>
    <t>Fierla Jan</t>
  </si>
  <si>
    <t>Tureček Martin</t>
  </si>
  <si>
    <t>Klapka VlastÍk</t>
  </si>
  <si>
    <t>Lepšík Miroslav</t>
  </si>
  <si>
    <t>Fierla Ondřej</t>
  </si>
  <si>
    <t>Ublanský Adam</t>
  </si>
  <si>
    <t>Grepl Radim</t>
  </si>
  <si>
    <t>Sýkora miroslav</t>
  </si>
  <si>
    <t>Kovařík Roman</t>
  </si>
  <si>
    <t>Blachura Jakub</t>
  </si>
  <si>
    <t>Břuzka Marcel</t>
  </si>
  <si>
    <t>Borszický Denis</t>
  </si>
  <si>
    <t>BODY</t>
  </si>
  <si>
    <t>Karimpex Pohár</t>
  </si>
  <si>
    <t>startujících</t>
  </si>
  <si>
    <t>Filip Rostislav</t>
  </si>
  <si>
    <t>Foltyn Evžen</t>
  </si>
  <si>
    <t>Břuzka Kryštof</t>
  </si>
  <si>
    <t>Sýkora Adam</t>
  </si>
  <si>
    <t>Krajc David</t>
  </si>
  <si>
    <t>Fajkus Martin</t>
  </si>
  <si>
    <t>Mynář Kamil</t>
  </si>
  <si>
    <t>Novotný Rostislav</t>
  </si>
  <si>
    <t>Krajc Radan</t>
  </si>
  <si>
    <t>Botek Zdeněk</t>
  </si>
  <si>
    <t>Šmýra Tomáš</t>
  </si>
  <si>
    <t>Ublanská Kamila</t>
  </si>
  <si>
    <t>Fajkus Pavel</t>
  </si>
  <si>
    <t>Skyba Miroslav</t>
  </si>
  <si>
    <t>Stadhterr Radim</t>
  </si>
  <si>
    <t>Bobrzyk Jaroslav</t>
  </si>
  <si>
    <t>Halmová Eva</t>
  </si>
  <si>
    <t>Bobrzyk Denis</t>
  </si>
  <si>
    <t>Wachtarczyk Jan</t>
  </si>
  <si>
    <t>Raszyk Jiří</t>
  </si>
  <si>
    <t>Tureček Jiří</t>
  </si>
  <si>
    <t>Křížecký Matěj</t>
  </si>
  <si>
    <t>Zezulka Jiří</t>
  </si>
  <si>
    <t>Galuszková Lucie</t>
  </si>
  <si>
    <t>Galuszka Jan ml.</t>
  </si>
  <si>
    <t>Galuszka Jan st.</t>
  </si>
  <si>
    <t>PyszkovÁ Kristina</t>
  </si>
  <si>
    <t>Górecki Jan</t>
  </si>
  <si>
    <t>Karviná</t>
  </si>
  <si>
    <t>SK Šafrata Bohumín</t>
  </si>
  <si>
    <t>SK Orlík Orlová</t>
  </si>
  <si>
    <t>SK MADT-Sport Klapka Karviná</t>
  </si>
  <si>
    <t>CK Feso Petřvald</t>
  </si>
  <si>
    <t>Beskyd Bike Český Těšín</t>
  </si>
  <si>
    <t>M/SIL</t>
  </si>
  <si>
    <t>SIL</t>
  </si>
  <si>
    <t>MTB</t>
  </si>
  <si>
    <t>DÉLKA TRATĚ 2 KM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</si>
</sst>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h:mm:ss.0"/>
    <numFmt numFmtId="166" formatCode="00"/>
    <numFmt numFmtId="167" formatCode="00.0"/>
    <numFmt numFmtId="168" formatCode="00.00"/>
    <numFmt numFmtId="169" formatCode="mm:ss.0;@"/>
    <numFmt numFmtId="170" formatCode="[h]:mm:ss;@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68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vertical="top"/>
    </xf>
    <xf numFmtId="169" fontId="0" fillId="2" borderId="9" xfId="0" applyNumberFormat="1" applyFill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47" fontId="4" fillId="2" borderId="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P3" sqref="P3"/>
    </sheetView>
  </sheetViews>
  <sheetFormatPr defaultColWidth="9.00390625" defaultRowHeight="26.25" customHeight="1"/>
  <cols>
    <col min="1" max="1" width="4.25390625" style="1" customWidth="1"/>
    <col min="2" max="2" width="22.25390625" style="0" bestFit="1" customWidth="1"/>
    <col min="3" max="3" width="30.375" style="0" bestFit="1" customWidth="1"/>
    <col min="4" max="4" width="2.625" style="0" customWidth="1"/>
    <col min="5" max="5" width="11.25390625" style="16" customWidth="1"/>
    <col min="6" max="6" width="7.625" style="0" customWidth="1"/>
    <col min="7" max="7" width="5.75390625" style="0" customWidth="1"/>
    <col min="8" max="8" width="5.125" style="0" customWidth="1"/>
    <col min="9" max="9" width="11.00390625" style="1" customWidth="1"/>
    <col min="10" max="10" width="10.375" style="13" customWidth="1"/>
    <col min="11" max="11" width="11.00390625" style="1" customWidth="1"/>
    <col min="12" max="12" width="11.375" style="27" customWidth="1"/>
    <col min="13" max="13" width="6.00390625" style="1" customWidth="1"/>
    <col min="14" max="14" width="6.875" style="1" customWidth="1"/>
    <col min="15" max="15" width="10.125" style="0" customWidth="1"/>
    <col min="16" max="16" width="5.75390625" style="0" customWidth="1"/>
    <col min="17" max="17" width="12.625" style="0" bestFit="1" customWidth="1"/>
    <col min="19" max="19" width="10.00390625" style="0" customWidth="1"/>
  </cols>
  <sheetData>
    <row r="1" spans="11:14" ht="26.25" customHeight="1">
      <c r="K1" s="31">
        <v>2007</v>
      </c>
      <c r="M1" s="1">
        <v>48</v>
      </c>
      <c r="N1" s="33" t="s">
        <v>54</v>
      </c>
    </row>
    <row r="2" spans="1:15" ht="26.25" customHeight="1">
      <c r="A2" s="9"/>
      <c r="B2" s="10" t="s">
        <v>11</v>
      </c>
      <c r="C2" s="10"/>
      <c r="D2" s="10"/>
      <c r="E2" s="11" t="s">
        <v>92</v>
      </c>
      <c r="F2" s="11"/>
      <c r="G2" s="11"/>
      <c r="H2" s="11"/>
      <c r="I2" s="12"/>
      <c r="J2" s="14" t="s">
        <v>2</v>
      </c>
      <c r="K2" s="15" t="s">
        <v>3</v>
      </c>
      <c r="L2" s="28"/>
      <c r="M2" s="1" t="s">
        <v>9</v>
      </c>
      <c r="N2" s="1" t="s">
        <v>10</v>
      </c>
      <c r="O2" t="s">
        <v>52</v>
      </c>
    </row>
    <row r="3" spans="1:15" s="23" customFormat="1" ht="26.25" customHeight="1" thickBot="1">
      <c r="A3" s="18" t="s">
        <v>0</v>
      </c>
      <c r="B3" s="18" t="s">
        <v>1</v>
      </c>
      <c r="C3" s="18" t="s">
        <v>13</v>
      </c>
      <c r="D3" s="18" t="s">
        <v>15</v>
      </c>
      <c r="E3" s="19" t="s">
        <v>89</v>
      </c>
      <c r="F3" s="18" t="s">
        <v>6</v>
      </c>
      <c r="G3" s="20" t="s">
        <v>29</v>
      </c>
      <c r="H3" s="18" t="s">
        <v>8</v>
      </c>
      <c r="I3" s="18" t="s">
        <v>7</v>
      </c>
      <c r="J3" s="21" t="s">
        <v>12</v>
      </c>
      <c r="K3" s="22" t="s">
        <v>14</v>
      </c>
      <c r="L3" s="29" t="s">
        <v>4</v>
      </c>
      <c r="M3" s="18" t="s">
        <v>5</v>
      </c>
      <c r="N3" s="18" t="s">
        <v>5</v>
      </c>
      <c r="O3" s="32" t="s">
        <v>53</v>
      </c>
    </row>
    <row r="4" spans="1:22" ht="26.25" customHeight="1" thickTop="1">
      <c r="A4" s="7">
        <v>20</v>
      </c>
      <c r="B4" s="4" t="s">
        <v>34</v>
      </c>
      <c r="C4" s="4" t="s">
        <v>84</v>
      </c>
      <c r="D4" s="4"/>
      <c r="E4" s="8" t="s">
        <v>90</v>
      </c>
      <c r="F4" s="5">
        <v>1965</v>
      </c>
      <c r="G4" s="5" t="s">
        <v>30</v>
      </c>
      <c r="H4" s="6">
        <f>IF(F4="","",K$1-F4)</f>
        <v>42</v>
      </c>
      <c r="I4" s="7" t="str">
        <f>IF(F4="","",IF(F4&lt;=T$4,IF(G4="M",$Q$4,$R$4),IF(F4&lt;=T$5,IF(G4="M",$Q$5,$R$5),IF(F4&lt;=T$6,IF(G4="M",$Q$6,$R$6),IF(F4&lt;=T$7,IF(G4="M",$Q$7,$R$7),IF(F4&lt;=T$8,IF(G4="M",$Q$8,$R$8),IF(F4&lt;=T$9,IF(G4="M",$Q$9,$R$9),$R$10)))))))</f>
        <v>MASTERS</v>
      </c>
      <c r="J4" s="24">
        <v>0.0131944444444444</v>
      </c>
      <c r="K4" s="25">
        <v>0.015496527777777777</v>
      </c>
      <c r="L4" s="30">
        <f>IF(B4="","",IF(K4="","",K4-J4))</f>
        <v>0.002302083333333378</v>
      </c>
      <c r="M4" s="5">
        <v>1</v>
      </c>
      <c r="N4" s="5">
        <v>1</v>
      </c>
      <c r="O4">
        <f>M1</f>
        <v>48</v>
      </c>
      <c r="Q4" s="17" t="s">
        <v>16</v>
      </c>
      <c r="R4" s="17" t="s">
        <v>17</v>
      </c>
      <c r="S4" s="17">
        <v>1900</v>
      </c>
      <c r="T4" s="17">
        <v>1977</v>
      </c>
      <c r="U4">
        <f>$K$1-S4</f>
        <v>107</v>
      </c>
      <c r="V4">
        <f>$K$1-T4</f>
        <v>30</v>
      </c>
    </row>
    <row r="5" spans="1:22" ht="26.25" customHeight="1">
      <c r="A5" s="6">
        <v>45</v>
      </c>
      <c r="B5" s="2" t="s">
        <v>35</v>
      </c>
      <c r="C5" s="2" t="s">
        <v>84</v>
      </c>
      <c r="D5" s="2"/>
      <c r="E5" s="8" t="s">
        <v>90</v>
      </c>
      <c r="F5" s="3">
        <v>1971</v>
      </c>
      <c r="G5" s="3" t="s">
        <v>30</v>
      </c>
      <c r="H5" s="6">
        <f>IF(F5="","",K$1-F5)</f>
        <v>36</v>
      </c>
      <c r="I5" s="7" t="str">
        <f>IF(F5="","",IF(F5&lt;=T$4,IF(G5="M",$Q$4,$R$4),IF(F5&lt;=T$5,IF(G5="M",$Q$5,$R$5),IF(F5&lt;=T$6,IF(G5="M",$Q$6,$R$6),IF(F5&lt;=T$7,IF(G5="M",$Q$7,$R$7),IF(F5&lt;=T$8,IF(G5="M",$Q$8,$R$8),IF(F5&lt;=T$9,IF(G5="M",$Q$9,$R$9),$R$10)))))))</f>
        <v>MASTERS</v>
      </c>
      <c r="J5" s="24">
        <v>0.0305555555555556</v>
      </c>
      <c r="K5" s="26">
        <v>0.0329675925925926</v>
      </c>
      <c r="L5" s="30">
        <f>IF(B5="","",IF(K5="","",K5-J5))</f>
        <v>0.0024120370370369973</v>
      </c>
      <c r="M5" s="3">
        <v>2</v>
      </c>
      <c r="N5" s="3">
        <v>2</v>
      </c>
      <c r="O5">
        <f>O4-1</f>
        <v>47</v>
      </c>
      <c r="Q5" s="17" t="s">
        <v>18</v>
      </c>
      <c r="R5" s="17" t="s">
        <v>19</v>
      </c>
      <c r="S5" s="17">
        <v>1978</v>
      </c>
      <c r="T5" s="17">
        <v>1988</v>
      </c>
      <c r="U5">
        <f aca="true" t="shared" si="0" ref="U5:V10">$K$1-S5</f>
        <v>29</v>
      </c>
      <c r="V5">
        <f t="shared" si="0"/>
        <v>19</v>
      </c>
    </row>
    <row r="6" spans="1:22" ht="26.25" customHeight="1">
      <c r="A6" s="7">
        <v>44</v>
      </c>
      <c r="B6" s="2" t="s">
        <v>36</v>
      </c>
      <c r="C6" s="2" t="s">
        <v>86</v>
      </c>
      <c r="D6" s="2"/>
      <c r="E6" s="8" t="s">
        <v>90</v>
      </c>
      <c r="F6" s="3">
        <v>1974</v>
      </c>
      <c r="G6" s="3" t="s">
        <v>30</v>
      </c>
      <c r="H6" s="6">
        <f>IF(F6="","",K$1-F6)</f>
        <v>33</v>
      </c>
      <c r="I6" s="7" t="str">
        <f>IF(F6="","",IF(F6&lt;=T$4,IF(G6="M",$Q$4,$R$4),IF(F6&lt;=T$5,IF(G6="M",$Q$5,$R$5),IF(F6&lt;=T$6,IF(G6="M",$Q$6,$R$6),IF(F6&lt;=T$7,IF(G6="M",$Q$7,$R$7),IF(F6&lt;=T$8,IF(G6="M",$Q$8,$R$8),IF(F6&lt;=T$9,IF(G6="M",$Q$9,$R$9),$R$10)))))))</f>
        <v>MASTERS</v>
      </c>
      <c r="J6" s="24">
        <v>0.0298611111111111</v>
      </c>
      <c r="K6" s="26">
        <v>0.03228587962962963</v>
      </c>
      <c r="L6" s="30">
        <f>IF(B6="","",IF(K6="","",K6-J6))</f>
        <v>0.002424768518518531</v>
      </c>
      <c r="M6" s="5">
        <v>3</v>
      </c>
      <c r="N6" s="3">
        <v>3</v>
      </c>
      <c r="O6">
        <f aca="true" t="shared" si="1" ref="O6:O51">O5-1</f>
        <v>46</v>
      </c>
      <c r="Q6" s="17" t="s">
        <v>20</v>
      </c>
      <c r="R6" s="17" t="s">
        <v>21</v>
      </c>
      <c r="S6" s="17">
        <v>1989</v>
      </c>
      <c r="T6" s="17">
        <v>1990</v>
      </c>
      <c r="U6">
        <f t="shared" si="0"/>
        <v>18</v>
      </c>
      <c r="V6">
        <f t="shared" si="0"/>
        <v>17</v>
      </c>
    </row>
    <row r="7" spans="1:22" ht="26.25" customHeight="1">
      <c r="A7" s="6">
        <v>37</v>
      </c>
      <c r="B7" s="2" t="s">
        <v>37</v>
      </c>
      <c r="C7" s="2" t="s">
        <v>85</v>
      </c>
      <c r="D7" s="2"/>
      <c r="E7" s="8" t="s">
        <v>90</v>
      </c>
      <c r="F7" s="3">
        <v>1985</v>
      </c>
      <c r="G7" s="3" t="s">
        <v>30</v>
      </c>
      <c r="H7" s="6">
        <f>IF(F7="","",K$1-F7)</f>
        <v>22</v>
      </c>
      <c r="I7" s="7" t="str">
        <f>IF(F7="","",IF(F7&lt;=T$4,IF(G7="M",$Q$4,$R$4),IF(F7&lt;=T$5,IF(G7="M",$Q$5,$R$5),IF(F7&lt;=T$6,IF(G7="M",$Q$6,$R$6),IF(F7&lt;=T$7,IF(G7="M",$Q$7,$R$7),IF(F7&lt;=T$8,IF(G7="M",$Q$8,$R$8),IF(F7&lt;=T$9,IF(G7="M",$Q$9,$R$9),$R$10)))))))</f>
        <v>MUŽI</v>
      </c>
      <c r="J7" s="24">
        <v>0.025</v>
      </c>
      <c r="K7" s="26">
        <v>0.027462962962962963</v>
      </c>
      <c r="L7" s="30">
        <f>IF(B7="","",IF(K7="","",K7-J7))</f>
        <v>0.002462962962962962</v>
      </c>
      <c r="M7" s="3">
        <v>4</v>
      </c>
      <c r="N7" s="3">
        <v>1</v>
      </c>
      <c r="O7">
        <f t="shared" si="1"/>
        <v>45</v>
      </c>
      <c r="Q7" s="17" t="s">
        <v>22</v>
      </c>
      <c r="R7" s="17" t="s">
        <v>23</v>
      </c>
      <c r="S7" s="17">
        <v>1991</v>
      </c>
      <c r="T7" s="17">
        <v>1992</v>
      </c>
      <c r="U7">
        <f t="shared" si="0"/>
        <v>16</v>
      </c>
      <c r="V7">
        <f t="shared" si="0"/>
        <v>15</v>
      </c>
    </row>
    <row r="8" spans="1:22" ht="26.25" customHeight="1">
      <c r="A8" s="7">
        <v>28</v>
      </c>
      <c r="B8" s="2" t="s">
        <v>38</v>
      </c>
      <c r="C8" s="2" t="s">
        <v>85</v>
      </c>
      <c r="D8" s="2"/>
      <c r="E8" s="8" t="s">
        <v>90</v>
      </c>
      <c r="F8" s="3">
        <v>1981</v>
      </c>
      <c r="G8" s="3" t="s">
        <v>30</v>
      </c>
      <c r="H8" s="6">
        <f>IF(F8="","",K$1-F8)</f>
        <v>26</v>
      </c>
      <c r="I8" s="7" t="str">
        <f>IF(F8="","",IF(F8&lt;=T$4,IF(G8="M",$Q$4,$R$4),IF(F8&lt;=T$5,IF(G8="M",$Q$5,$R$5),IF(F8&lt;=T$6,IF(G8="M",$Q$6,$R$6),IF(F8&lt;=T$7,IF(G8="M",$Q$7,$R$7),IF(F8&lt;=T$8,IF(G8="M",$Q$8,$R$8),IF(F8&lt;=T$9,IF(G8="M",$Q$9,$R$9),$R$10)))))))</f>
        <v>MUŽI</v>
      </c>
      <c r="J8" s="24">
        <v>0.01875</v>
      </c>
      <c r="K8" s="26">
        <v>0.021226851851851854</v>
      </c>
      <c r="L8" s="30">
        <f>IF(B8="","",IF(K8="","",K8-J8))</f>
        <v>0.002476851851851855</v>
      </c>
      <c r="M8" s="5">
        <v>5</v>
      </c>
      <c r="N8" s="3">
        <v>2</v>
      </c>
      <c r="O8">
        <f t="shared" si="1"/>
        <v>44</v>
      </c>
      <c r="Q8" s="17" t="s">
        <v>26</v>
      </c>
      <c r="R8" s="17" t="s">
        <v>25</v>
      </c>
      <c r="S8" s="17">
        <v>1993</v>
      </c>
      <c r="T8" s="17">
        <v>1997</v>
      </c>
      <c r="U8">
        <f t="shared" si="0"/>
        <v>14</v>
      </c>
      <c r="V8">
        <f t="shared" si="0"/>
        <v>10</v>
      </c>
    </row>
    <row r="9" spans="1:22" ht="26.25" customHeight="1">
      <c r="A9" s="6">
        <v>33</v>
      </c>
      <c r="B9" s="2" t="s">
        <v>39</v>
      </c>
      <c r="C9" s="2" t="s">
        <v>87</v>
      </c>
      <c r="D9" s="2"/>
      <c r="E9" s="8" t="s">
        <v>90</v>
      </c>
      <c r="F9" s="3">
        <v>1991</v>
      </c>
      <c r="G9" s="3" t="s">
        <v>30</v>
      </c>
      <c r="H9" s="6">
        <f>IF(F9="","",K$1-F9)</f>
        <v>16</v>
      </c>
      <c r="I9" s="7" t="str">
        <f>IF(F9="","",IF(F9&lt;=T$4,IF(G9="M",$Q$4,$R$4),IF(F9&lt;=T$5,IF(G9="M",$Q$5,$R$5),IF(F9&lt;=T$6,IF(G9="M",$Q$6,$R$6),IF(F9&lt;=T$7,IF(G9="M",$Q$7,$R$7),IF(F9&lt;=T$8,IF(G9="M",$Q$8,$R$8),IF(F9&lt;=T$9,IF(G9="M",$Q$9,$R$9),$R$10)))))))</f>
        <v>KADETI</v>
      </c>
      <c r="J9" s="24">
        <v>0.0222222222222222</v>
      </c>
      <c r="K9" s="26">
        <v>0.024718749999999998</v>
      </c>
      <c r="L9" s="30">
        <f>IF(B9="","",IF(K9="","",K9-J9))</f>
        <v>0.002496527777777799</v>
      </c>
      <c r="M9" s="3">
        <v>6</v>
      </c>
      <c r="N9" s="3">
        <v>1</v>
      </c>
      <c r="O9">
        <f t="shared" si="1"/>
        <v>43</v>
      </c>
      <c r="Q9" s="17" t="s">
        <v>27</v>
      </c>
      <c r="R9" s="17" t="s">
        <v>28</v>
      </c>
      <c r="S9" s="17">
        <v>1998</v>
      </c>
      <c r="T9" s="17">
        <v>2000</v>
      </c>
      <c r="U9">
        <f t="shared" si="0"/>
        <v>9</v>
      </c>
      <c r="V9">
        <f t="shared" si="0"/>
        <v>7</v>
      </c>
    </row>
    <row r="10" spans="1:22" ht="26.25" customHeight="1">
      <c r="A10" s="7">
        <v>34</v>
      </c>
      <c r="B10" s="2" t="s">
        <v>40</v>
      </c>
      <c r="C10" s="2" t="s">
        <v>87</v>
      </c>
      <c r="D10" s="2"/>
      <c r="E10" s="8" t="s">
        <v>90</v>
      </c>
      <c r="F10" s="3">
        <v>1969</v>
      </c>
      <c r="G10" s="3" t="s">
        <v>30</v>
      </c>
      <c r="H10" s="6">
        <f>IF(F10="","",K$1-F10)</f>
        <v>38</v>
      </c>
      <c r="I10" s="7" t="str">
        <f>IF(F10="","",IF(F10&lt;=T$4,IF(G10="M",$Q$4,$R$4),IF(F10&lt;=T$5,IF(G10="M",$Q$5,$R$5),IF(F10&lt;=T$6,IF(G10="M",$Q$6,$R$6),IF(F10&lt;=T$7,IF(G10="M",$Q$7,$R$7),IF(F10&lt;=T$8,IF(G10="M",$Q$8,$R$8),IF(F10&lt;=T$9,IF(G10="M",$Q$9,$R$9),$R$10)))))))</f>
        <v>MASTERS</v>
      </c>
      <c r="J10" s="24">
        <v>0.0229166666666667</v>
      </c>
      <c r="K10" s="26">
        <v>0.025417824074074072</v>
      </c>
      <c r="L10" s="30">
        <f>IF(B10="","",IF(K10="","",K10-J10))</f>
        <v>0.002501157407407372</v>
      </c>
      <c r="M10" s="5">
        <v>7</v>
      </c>
      <c r="N10" s="3">
        <v>4</v>
      </c>
      <c r="O10">
        <f t="shared" si="1"/>
        <v>42</v>
      </c>
      <c r="Q10" s="17" t="s">
        <v>24</v>
      </c>
      <c r="R10" s="17" t="s">
        <v>24</v>
      </c>
      <c r="S10" s="17">
        <v>2001</v>
      </c>
      <c r="T10" s="17">
        <f>K1</f>
        <v>2007</v>
      </c>
      <c r="U10">
        <f t="shared" si="0"/>
        <v>6</v>
      </c>
      <c r="V10">
        <f t="shared" si="0"/>
        <v>0</v>
      </c>
    </row>
    <row r="11" spans="1:15" ht="26.25" customHeight="1">
      <c r="A11" s="6">
        <v>18</v>
      </c>
      <c r="B11" s="2" t="s">
        <v>41</v>
      </c>
      <c r="C11" s="2" t="s">
        <v>83</v>
      </c>
      <c r="D11" s="2"/>
      <c r="E11" s="8" t="s">
        <v>90</v>
      </c>
      <c r="F11" s="3">
        <v>1971</v>
      </c>
      <c r="G11" s="3" t="s">
        <v>30</v>
      </c>
      <c r="H11" s="6">
        <f>IF(F11="","",K$1-F11)</f>
        <v>36</v>
      </c>
      <c r="I11" s="7" t="str">
        <f>IF(F11="","",IF(F11&lt;=T$4,IF(G11="M",$Q$4,$R$4),IF(F11&lt;=T$5,IF(G11="M",$Q$5,$R$5),IF(F11&lt;=T$6,IF(G11="M",$Q$6,$R$6),IF(F11&lt;=T$7,IF(G11="M",$Q$7,$R$7),IF(F11&lt;=T$8,IF(G11="M",$Q$8,$R$8),IF(F11&lt;=T$9,IF(G11="M",$Q$9,$R$9),$R$10)))))))</f>
        <v>MASTERS</v>
      </c>
      <c r="J11" s="24">
        <v>0.0118055555555556</v>
      </c>
      <c r="K11" s="26">
        <v>0.014363425925925925</v>
      </c>
      <c r="L11" s="30">
        <f>IF(B11="","",IF(K11="","",K11-J11))</f>
        <v>0.002557870370370325</v>
      </c>
      <c r="M11" s="3">
        <v>8</v>
      </c>
      <c r="N11" s="3">
        <v>5</v>
      </c>
      <c r="O11">
        <f t="shared" si="1"/>
        <v>41</v>
      </c>
    </row>
    <row r="12" spans="1:15" ht="26.25" customHeight="1">
      <c r="A12" s="7">
        <v>25</v>
      </c>
      <c r="B12" s="2" t="s">
        <v>42</v>
      </c>
      <c r="C12" s="2" t="s">
        <v>86</v>
      </c>
      <c r="D12" s="2"/>
      <c r="E12" s="8" t="s">
        <v>90</v>
      </c>
      <c r="F12" s="3">
        <v>1966</v>
      </c>
      <c r="G12" s="3" t="s">
        <v>30</v>
      </c>
      <c r="H12" s="6">
        <f>IF(F12="","",K$1-F12)</f>
        <v>41</v>
      </c>
      <c r="I12" s="7" t="str">
        <f>IF(F12="","",IF(F12&lt;=T$4,IF(G12="M",$Q$4,$R$4),IF(F12&lt;=T$5,IF(G12="M",$Q$5,$R$5),IF(F12&lt;=T$6,IF(G12="M",$Q$6,$R$6),IF(F12&lt;=T$7,IF(G12="M",$Q$7,$R$7),IF(F12&lt;=T$8,IF(G12="M",$Q$8,$R$8),IF(F12&lt;=T$9,IF(G12="M",$Q$9,$R$9),$R$10)))))))</f>
        <v>MASTERS</v>
      </c>
      <c r="J12" s="24">
        <v>0.0166666666666667</v>
      </c>
      <c r="K12" s="26">
        <v>0.01923611111111111</v>
      </c>
      <c r="L12" s="30">
        <f>IF(B12="","",IF(K12="","",K12-J12))</f>
        <v>0.002569444444444409</v>
      </c>
      <c r="M12" s="5">
        <v>9</v>
      </c>
      <c r="N12" s="3">
        <v>6</v>
      </c>
      <c r="O12">
        <f t="shared" si="1"/>
        <v>40</v>
      </c>
    </row>
    <row r="13" spans="1:15" ht="26.25" customHeight="1">
      <c r="A13" s="6">
        <v>42</v>
      </c>
      <c r="B13" s="2" t="s">
        <v>43</v>
      </c>
      <c r="C13" s="2" t="s">
        <v>83</v>
      </c>
      <c r="D13" s="2"/>
      <c r="E13" s="8" t="s">
        <v>90</v>
      </c>
      <c r="F13" s="3">
        <v>1966</v>
      </c>
      <c r="G13" s="3" t="s">
        <v>30</v>
      </c>
      <c r="H13" s="6">
        <f>IF(F13="","",K$1-F13)</f>
        <v>41</v>
      </c>
      <c r="I13" s="7" t="str">
        <f>IF(F13="","",IF(F13&lt;=T$4,IF(G13="M",$Q$4,$R$4),IF(F13&lt;=T$5,IF(G13="M",$Q$5,$R$5),IF(F13&lt;=T$6,IF(G13="M",$Q$6,$R$6),IF(F13&lt;=T$7,IF(G13="M",$Q$7,$R$7),IF(F13&lt;=T$8,IF(G13="M",$Q$8,$R$8),IF(F13&lt;=T$9,IF(G13="M",$Q$9,$R$9),$R$10)))))))</f>
        <v>MASTERS</v>
      </c>
      <c r="J13" s="24">
        <v>0.0284722222222222</v>
      </c>
      <c r="K13" s="26">
        <v>0.03104398148148148</v>
      </c>
      <c r="L13" s="30">
        <f>IF(B13="","",IF(K13="","",K13-J13))</f>
        <v>0.0025717592592592806</v>
      </c>
      <c r="M13" s="3">
        <v>10</v>
      </c>
      <c r="N13" s="3">
        <v>7</v>
      </c>
      <c r="O13">
        <f t="shared" si="1"/>
        <v>39</v>
      </c>
    </row>
    <row r="14" spans="1:15" ht="26.25" customHeight="1">
      <c r="A14" s="7">
        <v>35</v>
      </c>
      <c r="B14" s="2" t="s">
        <v>44</v>
      </c>
      <c r="C14" s="2" t="s">
        <v>87</v>
      </c>
      <c r="D14" s="2"/>
      <c r="E14" s="8" t="s">
        <v>90</v>
      </c>
      <c r="F14" s="3">
        <v>1993</v>
      </c>
      <c r="G14" s="3" t="s">
        <v>30</v>
      </c>
      <c r="H14" s="6">
        <f>IF(F14="","",K$1-F14)</f>
        <v>14</v>
      </c>
      <c r="I14" s="7" t="str">
        <f>IF(F14="","",IF(F14&lt;=T$4,IF(G14="M",$Q$4,$R$4),IF(F14&lt;=T$5,IF(G14="M",$Q$5,$R$5),IF(F14&lt;=T$6,IF(G14="M",$Q$6,$R$6),IF(F14&lt;=T$7,IF(G14="M",$Q$7,$R$7),IF(F14&lt;=T$8,IF(G14="M",$Q$8,$R$8),IF(F14&lt;=T$9,IF(G14="M",$Q$9,$R$9),$R$10)))))))</f>
        <v>ST.ŽÁCI</v>
      </c>
      <c r="J14" s="24">
        <v>0.0236111111111111</v>
      </c>
      <c r="K14" s="26">
        <v>0.026201388888888885</v>
      </c>
      <c r="L14" s="30">
        <f>IF(B14="","",IF(K14="","",K14-J14))</f>
        <v>0.002590277777777785</v>
      </c>
      <c r="M14" s="5">
        <v>11</v>
      </c>
      <c r="N14" s="3">
        <v>1</v>
      </c>
      <c r="O14">
        <f t="shared" si="1"/>
        <v>38</v>
      </c>
    </row>
    <row r="15" spans="1:15" ht="26.25" customHeight="1">
      <c r="A15" s="6">
        <v>19</v>
      </c>
      <c r="B15" s="2" t="s">
        <v>48</v>
      </c>
      <c r="C15" s="2" t="s">
        <v>88</v>
      </c>
      <c r="D15" s="2"/>
      <c r="E15" s="8" t="s">
        <v>90</v>
      </c>
      <c r="F15" s="3">
        <v>1975</v>
      </c>
      <c r="G15" s="3" t="s">
        <v>30</v>
      </c>
      <c r="H15" s="6">
        <f>IF(F15="","",K$1-F15)</f>
        <v>32</v>
      </c>
      <c r="I15" s="7" t="str">
        <f>IF(F15="","",IF(F15&lt;=T$4,IF(G15="M",$Q$4,$R$4),IF(F15&lt;=T$5,IF(G15="M",$Q$5,$R$5),IF(F15&lt;=T$6,IF(G15="M",$Q$6,$R$6),IF(F15&lt;=T$7,IF(G15="M",$Q$7,$R$7),IF(F15&lt;=T$8,IF(G15="M",$Q$8,$R$8),IF(F15&lt;=T$9,IF(G15="M",$Q$9,$R$9),$R$10)))))))</f>
        <v>MASTERS</v>
      </c>
      <c r="J15" s="24">
        <v>0.0125</v>
      </c>
      <c r="K15" s="26">
        <v>0.01510300925925926</v>
      </c>
      <c r="L15" s="30">
        <f>IF(B15="","",IF(K15="","",K15-J15))</f>
        <v>0.0026030092592592598</v>
      </c>
      <c r="M15" s="3">
        <v>12</v>
      </c>
      <c r="N15" s="3">
        <v>8</v>
      </c>
      <c r="O15">
        <f t="shared" si="1"/>
        <v>37</v>
      </c>
    </row>
    <row r="16" spans="1:15" ht="26.25" customHeight="1">
      <c r="A16" s="7">
        <v>36</v>
      </c>
      <c r="B16" s="2" t="s">
        <v>45</v>
      </c>
      <c r="C16" s="2" t="s">
        <v>85</v>
      </c>
      <c r="D16" s="2"/>
      <c r="E16" s="8" t="s">
        <v>90</v>
      </c>
      <c r="F16" s="3">
        <v>1990</v>
      </c>
      <c r="G16" s="3" t="s">
        <v>30</v>
      </c>
      <c r="H16" s="6">
        <f>IF(F16="","",K$1-F16)</f>
        <v>17</v>
      </c>
      <c r="I16" s="7" t="str">
        <f>IF(F16="","",IF(F16&lt;=T$4,IF(G16="M",$Q$4,$R$4),IF(F16&lt;=T$5,IF(G16="M",$Q$5,$R$5),IF(F16&lt;=T$6,IF(G16="M",$Q$6,$R$6),IF(F16&lt;=T$7,IF(G16="M",$Q$7,$R$7),IF(F16&lt;=T$8,IF(G16="M",$Q$8,$R$8),IF(F16&lt;=T$9,IF(G16="M",$Q$9,$R$9),$R$10)))))))</f>
        <v>JUNIOŘI</v>
      </c>
      <c r="J16" s="24">
        <v>0.0243055555555556</v>
      </c>
      <c r="K16" s="26">
        <v>0.026914351851851852</v>
      </c>
      <c r="L16" s="30">
        <f>IF(B16="","",IF(K16="","",K16-J16))</f>
        <v>0.0026087962962962515</v>
      </c>
      <c r="M16" s="5">
        <v>13</v>
      </c>
      <c r="N16" s="3">
        <v>1</v>
      </c>
      <c r="O16">
        <f t="shared" si="1"/>
        <v>36</v>
      </c>
    </row>
    <row r="17" spans="1:15" ht="26.25" customHeight="1">
      <c r="A17" s="6">
        <v>15</v>
      </c>
      <c r="B17" s="2" t="s">
        <v>46</v>
      </c>
      <c r="C17" s="2" t="s">
        <v>86</v>
      </c>
      <c r="D17" s="2"/>
      <c r="E17" s="8" t="s">
        <v>90</v>
      </c>
      <c r="F17" s="3">
        <v>1989</v>
      </c>
      <c r="G17" s="3" t="s">
        <v>30</v>
      </c>
      <c r="H17" s="6">
        <f>IF(F17="","",K$1-F17)</f>
        <v>18</v>
      </c>
      <c r="I17" s="7" t="str">
        <f>IF(F17="","",IF(F17&lt;=T$4,IF(G17="M",$Q$4,$R$4),IF(F17&lt;=T$5,IF(G17="M",$Q$5,$R$5),IF(F17&lt;=T$6,IF(G17="M",$Q$6,$R$6),IF(F17&lt;=T$7,IF(G17="M",$Q$7,$R$7),IF(F17&lt;=T$8,IF(G17="M",$Q$8,$R$8),IF(F17&lt;=T$9,IF(G17="M",$Q$9,$R$9),$R$10)))))))</f>
        <v>JUNIOŘI</v>
      </c>
      <c r="J17" s="24">
        <v>0.00972222222222222</v>
      </c>
      <c r="K17" s="26">
        <v>0.012380787037037037</v>
      </c>
      <c r="L17" s="30">
        <f>IF(B17="","",IF(K17="","",K17-J17))</f>
        <v>0.0026585648148148167</v>
      </c>
      <c r="M17" s="3">
        <v>14</v>
      </c>
      <c r="N17" s="3">
        <v>2</v>
      </c>
      <c r="O17">
        <f t="shared" si="1"/>
        <v>35</v>
      </c>
    </row>
    <row r="18" spans="1:15" ht="26.25" customHeight="1">
      <c r="A18" s="7">
        <v>5</v>
      </c>
      <c r="B18" s="2" t="s">
        <v>47</v>
      </c>
      <c r="C18" s="2" t="s">
        <v>84</v>
      </c>
      <c r="D18" s="2"/>
      <c r="E18" s="8" t="s">
        <v>90</v>
      </c>
      <c r="F18" s="3">
        <v>1970</v>
      </c>
      <c r="G18" s="3" t="s">
        <v>30</v>
      </c>
      <c r="H18" s="6">
        <f>IF(F18="","",K$1-F18)</f>
        <v>37</v>
      </c>
      <c r="I18" s="7" t="str">
        <f>IF(F18="","",IF(F18&lt;=T$4,IF(G18="M",$Q$4,$R$4),IF(F18&lt;=T$5,IF(G18="M",$Q$5,$R$5),IF(F18&lt;=T$6,IF(G18="M",$Q$6,$R$6),IF(F18&lt;=T$7,IF(G18="M",$Q$7,$R$7),IF(F18&lt;=T$8,IF(G18="M",$Q$8,$R$8),IF(F18&lt;=T$9,IF(G18="M",$Q$9,$R$9),$R$10)))))))</f>
        <v>MASTERS</v>
      </c>
      <c r="J18" s="24">
        <v>0.00277777777777778</v>
      </c>
      <c r="K18" s="26">
        <v>0.005450231481481482</v>
      </c>
      <c r="L18" s="30">
        <f>IF(B18="","",IF(K18="","",K18-J18))</f>
        <v>0.002672453703703702</v>
      </c>
      <c r="M18" s="5">
        <v>15</v>
      </c>
      <c r="N18" s="3">
        <v>9</v>
      </c>
      <c r="O18">
        <f t="shared" si="1"/>
        <v>34</v>
      </c>
    </row>
    <row r="19" spans="1:15" ht="26.25" customHeight="1">
      <c r="A19" s="6">
        <v>32</v>
      </c>
      <c r="B19" s="2" t="s">
        <v>49</v>
      </c>
      <c r="C19" s="2" t="s">
        <v>87</v>
      </c>
      <c r="D19" s="2"/>
      <c r="E19" s="8" t="s">
        <v>90</v>
      </c>
      <c r="F19" s="3">
        <v>1991</v>
      </c>
      <c r="G19" s="3" t="s">
        <v>30</v>
      </c>
      <c r="H19" s="6">
        <f>IF(F19="","",K$1-F19)</f>
        <v>16</v>
      </c>
      <c r="I19" s="7" t="str">
        <f>IF(F19="","",IF(F19&lt;=T$4,IF(G19="M",$Q$4,$R$4),IF(F19&lt;=T$5,IF(G19="M",$Q$5,$R$5),IF(F19&lt;=T$6,IF(G19="M",$Q$6,$R$6),IF(F19&lt;=T$7,IF(G19="M",$Q$7,$R$7),IF(F19&lt;=T$8,IF(G19="M",$Q$8,$R$8),IF(F19&lt;=T$9,IF(G19="M",$Q$9,$R$9),$R$10)))))))</f>
        <v>KADETI</v>
      </c>
      <c r="J19" s="24">
        <v>0.0215277777777778</v>
      </c>
      <c r="K19" s="26">
        <v>0.024217592592592593</v>
      </c>
      <c r="L19" s="30">
        <f>IF(B19="","",IF(K19="","",K19-J19))</f>
        <v>0.002689814814814794</v>
      </c>
      <c r="M19" s="3">
        <v>16</v>
      </c>
      <c r="N19" s="3">
        <v>2</v>
      </c>
      <c r="O19">
        <f t="shared" si="1"/>
        <v>33</v>
      </c>
    </row>
    <row r="20" spans="1:15" ht="26.25" customHeight="1">
      <c r="A20" s="7">
        <v>31</v>
      </c>
      <c r="B20" s="2" t="s">
        <v>50</v>
      </c>
      <c r="C20" s="2" t="s">
        <v>87</v>
      </c>
      <c r="D20" s="2"/>
      <c r="E20" s="8" t="s">
        <v>90</v>
      </c>
      <c r="F20" s="3">
        <v>1973</v>
      </c>
      <c r="G20" s="3" t="s">
        <v>30</v>
      </c>
      <c r="H20" s="6">
        <f>IF(F20="","",K$1-F20)</f>
        <v>34</v>
      </c>
      <c r="I20" s="7" t="str">
        <f>IF(F20="","",IF(F20&lt;=T$4,IF(G20="M",$Q$4,$R$4),IF(F20&lt;=T$5,IF(G20="M",$Q$5,$R$5),IF(F20&lt;=T$6,IF(G20="M",$Q$6,$R$6),IF(F20&lt;=T$7,IF(G20="M",$Q$7,$R$7),IF(F20&lt;=T$8,IF(G20="M",$Q$8,$R$8),IF(F20&lt;=T$9,IF(G20="M",$Q$9,$R$9),$R$10)))))))</f>
        <v>MASTERS</v>
      </c>
      <c r="J20" s="24">
        <v>0.0208333333333333</v>
      </c>
      <c r="K20" s="26">
        <v>0.023560185185185187</v>
      </c>
      <c r="L20" s="30">
        <f>IF(B20="","",IF(K20="","",K20-J20))</f>
        <v>0.0027268518518518865</v>
      </c>
      <c r="M20" s="5">
        <v>17</v>
      </c>
      <c r="N20" s="3">
        <v>10</v>
      </c>
      <c r="O20">
        <f t="shared" si="1"/>
        <v>32</v>
      </c>
    </row>
    <row r="21" spans="1:15" ht="26.25" customHeight="1">
      <c r="A21" s="6">
        <v>13</v>
      </c>
      <c r="B21" s="2" t="s">
        <v>51</v>
      </c>
      <c r="C21" s="2" t="s">
        <v>85</v>
      </c>
      <c r="D21" s="2"/>
      <c r="E21" s="8" t="s">
        <v>90</v>
      </c>
      <c r="F21" s="3">
        <v>1992</v>
      </c>
      <c r="G21" s="3" t="s">
        <v>30</v>
      </c>
      <c r="H21" s="6">
        <f>IF(F21="","",K$1-F21)</f>
        <v>15</v>
      </c>
      <c r="I21" s="7" t="str">
        <f>IF(F21="","",IF(F21&lt;=T$4,IF(G21="M",$Q$4,$R$4),IF(F21&lt;=T$5,IF(G21="M",$Q$5,$R$5),IF(F21&lt;=T$6,IF(G21="M",$Q$6,$R$6),IF(F21&lt;=T$7,IF(G21="M",$Q$7,$R$7),IF(F21&lt;=T$8,IF(G21="M",$Q$8,$R$8),IF(F21&lt;=T$9,IF(G21="M",$Q$9,$R$9),$R$10)))))))</f>
        <v>KADETI</v>
      </c>
      <c r="J21" s="24">
        <v>0.008333333333333333</v>
      </c>
      <c r="K21" s="26">
        <v>0.011063657407407406</v>
      </c>
      <c r="L21" s="30">
        <f>IF(B21="","",IF(K21="","",K21-J21))</f>
        <v>0.0027303240740740725</v>
      </c>
      <c r="M21" s="3">
        <v>18</v>
      </c>
      <c r="N21" s="3">
        <v>3</v>
      </c>
      <c r="O21">
        <f t="shared" si="1"/>
        <v>31</v>
      </c>
    </row>
    <row r="22" spans="1:15" ht="26.25" customHeight="1">
      <c r="A22" s="7">
        <v>47</v>
      </c>
      <c r="B22" s="2" t="s">
        <v>33</v>
      </c>
      <c r="C22" s="2" t="s">
        <v>84</v>
      </c>
      <c r="D22" s="2"/>
      <c r="E22" s="8" t="s">
        <v>91</v>
      </c>
      <c r="F22" s="3">
        <v>1956</v>
      </c>
      <c r="G22" s="3" t="s">
        <v>30</v>
      </c>
      <c r="H22" s="6">
        <f>IF(F22="","",K$1-F22)</f>
        <v>51</v>
      </c>
      <c r="I22" s="7" t="str">
        <f>IF(F22="","",IF(F22&lt;=T$4,IF(G22="M",$Q$4,$R$4),IF(F22&lt;=T$5,IF(G22="M",$Q$5,$R$5),IF(F22&lt;=T$6,IF(G22="M",$Q$6,$R$6),IF(F22&lt;=T$7,IF(G22="M",$Q$7,$R$7),IF(F22&lt;=T$8,IF(G22="M",$Q$8,$R$8),IF(F22&lt;=T$9,IF(G22="M",$Q$9,$R$9),$R$10)))))))</f>
        <v>MASTERS</v>
      </c>
      <c r="J22" s="24">
        <v>0.0319444444444444</v>
      </c>
      <c r="K22" s="26">
        <v>0.03473148148148148</v>
      </c>
      <c r="L22" s="30">
        <f>IF(B22="","",IF(K22="","",K22-J22))</f>
        <v>0.002787037037037081</v>
      </c>
      <c r="M22" s="5">
        <v>19</v>
      </c>
      <c r="N22" s="3">
        <v>1</v>
      </c>
      <c r="O22">
        <f t="shared" si="1"/>
        <v>30</v>
      </c>
    </row>
    <row r="23" spans="1:15" ht="26.25" customHeight="1">
      <c r="A23" s="6">
        <v>11</v>
      </c>
      <c r="B23" s="2" t="s">
        <v>55</v>
      </c>
      <c r="C23" s="2" t="s">
        <v>88</v>
      </c>
      <c r="D23" s="2"/>
      <c r="E23" s="8" t="s">
        <v>90</v>
      </c>
      <c r="F23" s="3">
        <v>1973</v>
      </c>
      <c r="G23" s="3" t="s">
        <v>30</v>
      </c>
      <c r="H23" s="6">
        <f>IF(F23="","",K$1-F23)</f>
        <v>34</v>
      </c>
      <c r="I23" s="7" t="str">
        <f>IF(F23="","",IF(F23&lt;=T$4,IF(G23="M",$Q$4,$R$4),IF(F23&lt;=T$5,IF(G23="M",$Q$5,$R$5),IF(F23&lt;=T$6,IF(G23="M",$Q$6,$R$6),IF(F23&lt;=T$7,IF(G23="M",$Q$7,$R$7),IF(F23&lt;=T$8,IF(G23="M",$Q$8,$R$8),IF(F23&lt;=T$9,IF(G23="M",$Q$9,$R$9),$R$10)))))))</f>
        <v>MASTERS</v>
      </c>
      <c r="J23" s="24">
        <v>0.00694444444444444</v>
      </c>
      <c r="K23" s="26">
        <v>0.009766203703703702</v>
      </c>
      <c r="L23" s="30">
        <f>IF(B23="","",IF(K23="","",K23-J23))</f>
        <v>0.0028217592592592626</v>
      </c>
      <c r="M23" s="3">
        <v>20</v>
      </c>
      <c r="N23" s="3">
        <v>11</v>
      </c>
      <c r="O23">
        <f t="shared" si="1"/>
        <v>29</v>
      </c>
    </row>
    <row r="24" spans="1:15" ht="26.25" customHeight="1">
      <c r="A24" s="7">
        <v>26</v>
      </c>
      <c r="B24" s="2" t="s">
        <v>56</v>
      </c>
      <c r="C24" s="2" t="s">
        <v>83</v>
      </c>
      <c r="D24" s="2"/>
      <c r="E24" s="8" t="s">
        <v>90</v>
      </c>
      <c r="F24" s="3">
        <v>1973</v>
      </c>
      <c r="G24" s="3" t="s">
        <v>30</v>
      </c>
      <c r="H24" s="6">
        <f>IF(F24="","",K$1-F24)</f>
        <v>34</v>
      </c>
      <c r="I24" s="7" t="str">
        <f>IF(F24="","",IF(F24&lt;=T$4,IF(G24="M",$Q$4,$R$4),IF(F24&lt;=T$5,IF(G24="M",$Q$5,$R$5),IF(F24&lt;=T$6,IF(G24="M",$Q$6,$R$6),IF(F24&lt;=T$7,IF(G24="M",$Q$7,$R$7),IF(F24&lt;=T$8,IF(G24="M",$Q$8,$R$8),IF(F24&lt;=T$9,IF(G24="M",$Q$9,$R$9),$R$10)))))))</f>
        <v>MASTERS</v>
      </c>
      <c r="J24" s="24">
        <v>0.0173611111111111</v>
      </c>
      <c r="K24" s="26">
        <v>0.0201875</v>
      </c>
      <c r="L24" s="30">
        <f>IF(B24="","",IF(K24="","",K24-J24))</f>
        <v>0.002826388888888899</v>
      </c>
      <c r="M24" s="5">
        <v>21</v>
      </c>
      <c r="N24" s="3">
        <v>12</v>
      </c>
      <c r="O24">
        <f t="shared" si="1"/>
        <v>28</v>
      </c>
    </row>
    <row r="25" spans="1:15" ht="26.25" customHeight="1">
      <c r="A25" s="6">
        <v>30</v>
      </c>
      <c r="B25" s="2" t="s">
        <v>57</v>
      </c>
      <c r="C25" s="2" t="s">
        <v>87</v>
      </c>
      <c r="D25" s="2"/>
      <c r="E25" s="8" t="s">
        <v>90</v>
      </c>
      <c r="F25" s="3">
        <v>1994</v>
      </c>
      <c r="G25" s="3" t="s">
        <v>30</v>
      </c>
      <c r="H25" s="6">
        <f>IF(F25="","",K$1-F25)</f>
        <v>13</v>
      </c>
      <c r="I25" s="7" t="str">
        <f>IF(F25="","",IF(F25&lt;=T$4,IF(G25="M",$Q$4,$R$4),IF(F25&lt;=T$5,IF(G25="M",$Q$5,$R$5),IF(F25&lt;=T$6,IF(G25="M",$Q$6,$R$6),IF(F25&lt;=T$7,IF(G25="M",$Q$7,$R$7),IF(F25&lt;=T$8,IF(G25="M",$Q$8,$R$8),IF(F25&lt;=T$9,IF(G25="M",$Q$9,$R$9),$R$10)))))))</f>
        <v>ST.ŽÁCI</v>
      </c>
      <c r="J25" s="24">
        <v>0.0201388888888889</v>
      </c>
      <c r="K25" s="26">
        <v>0.022990740740740742</v>
      </c>
      <c r="L25" s="30">
        <f>IF(B25="","",IF(K25="","",K25-J25))</f>
        <v>0.0028518518518518415</v>
      </c>
      <c r="M25" s="3">
        <v>22</v>
      </c>
      <c r="N25" s="3">
        <v>2</v>
      </c>
      <c r="O25">
        <f t="shared" si="1"/>
        <v>27</v>
      </c>
    </row>
    <row r="26" spans="1:15" ht="26.25" customHeight="1">
      <c r="A26" s="7">
        <v>21</v>
      </c>
      <c r="B26" s="2" t="s">
        <v>58</v>
      </c>
      <c r="C26" s="2" t="s">
        <v>84</v>
      </c>
      <c r="D26" s="2"/>
      <c r="E26" s="8" t="s">
        <v>90</v>
      </c>
      <c r="F26" s="3">
        <v>1993</v>
      </c>
      <c r="G26" s="3" t="s">
        <v>30</v>
      </c>
      <c r="H26" s="6">
        <f>IF(F26="","",K$1-F26)</f>
        <v>14</v>
      </c>
      <c r="I26" s="7" t="str">
        <f>IF(F26="","",IF(F26&lt;=T$4,IF(G26="M",$Q$4,$R$4),IF(F26&lt;=T$5,IF(G26="M",$Q$5,$R$5),IF(F26&lt;=T$6,IF(G26="M",$Q$6,$R$6),IF(F26&lt;=T$7,IF(G26="M",$Q$7,$R$7),IF(F26&lt;=T$8,IF(G26="M",$Q$8,$R$8),IF(F26&lt;=T$9,IF(G26="M",$Q$9,$R$9),$R$10)))))))</f>
        <v>ST.ŽÁCI</v>
      </c>
      <c r="J26" s="24">
        <v>0.0138888888888889</v>
      </c>
      <c r="K26" s="26">
        <v>0.016743055555555556</v>
      </c>
      <c r="L26" s="30">
        <f>IF(B26="","",IF(K26="","",K26-J26))</f>
        <v>0.002854166666666656</v>
      </c>
      <c r="M26" s="5">
        <v>23</v>
      </c>
      <c r="N26" s="3">
        <v>3</v>
      </c>
      <c r="O26">
        <f t="shared" si="1"/>
        <v>26</v>
      </c>
    </row>
    <row r="27" spans="1:15" ht="26.25" customHeight="1">
      <c r="A27" s="6">
        <v>40</v>
      </c>
      <c r="B27" s="2" t="s">
        <v>59</v>
      </c>
      <c r="C27" s="2" t="s">
        <v>83</v>
      </c>
      <c r="D27" s="2"/>
      <c r="E27" s="8" t="s">
        <v>90</v>
      </c>
      <c r="F27" s="3">
        <v>1990</v>
      </c>
      <c r="G27" s="3" t="s">
        <v>30</v>
      </c>
      <c r="H27" s="6">
        <f>IF(F27="","",K$1-F27)</f>
        <v>17</v>
      </c>
      <c r="I27" s="7" t="str">
        <f>IF(F27="","",IF(F27&lt;=T$4,IF(G27="M",$Q$4,$R$4),IF(F27&lt;=T$5,IF(G27="M",$Q$5,$R$5),IF(F27&lt;=T$6,IF(G27="M",$Q$6,$R$6),IF(F27&lt;=T$7,IF(G27="M",$Q$7,$R$7),IF(F27&lt;=T$8,IF(G27="M",$Q$8,$R$8),IF(F27&lt;=T$9,IF(G27="M",$Q$9,$R$9),$R$10)))))))</f>
        <v>JUNIOŘI</v>
      </c>
      <c r="J27" s="24">
        <v>0.0270833333333333</v>
      </c>
      <c r="K27" s="26">
        <v>0.02994675925925926</v>
      </c>
      <c r="L27" s="30">
        <f>IF(B27="","",IF(K27="","",K27-J27))</f>
        <v>0.00286342592592596</v>
      </c>
      <c r="M27" s="3">
        <v>24</v>
      </c>
      <c r="N27" s="3">
        <v>3</v>
      </c>
      <c r="O27">
        <f t="shared" si="1"/>
        <v>25</v>
      </c>
    </row>
    <row r="28" spans="1:15" ht="26.25" customHeight="1">
      <c r="A28" s="7">
        <v>1</v>
      </c>
      <c r="B28" s="2" t="s">
        <v>60</v>
      </c>
      <c r="C28" s="2" t="s">
        <v>84</v>
      </c>
      <c r="D28" s="2"/>
      <c r="E28" s="8" t="s">
        <v>90</v>
      </c>
      <c r="F28" s="3">
        <v>1968</v>
      </c>
      <c r="G28" s="3" t="s">
        <v>30</v>
      </c>
      <c r="H28" s="6">
        <f>IF(F28="","",K$1-F28)</f>
        <v>39</v>
      </c>
      <c r="I28" s="7" t="str">
        <f>IF(F28="","",IF(F28&lt;=T$4,IF(G28="M",$Q$4,$R$4),IF(F28&lt;=T$5,IF(G28="M",$Q$5,$R$5),IF(F28&lt;=T$6,IF(G28="M",$Q$6,$R$6),IF(F28&lt;=T$7,IF(G28="M",$Q$7,$R$7),IF(F28&lt;=T$8,IF(G28="M",$Q$8,$R$8),IF(F28&lt;=T$9,IF(G28="M",$Q$9,$R$9),$R$10)))))))</f>
        <v>MASTERS</v>
      </c>
      <c r="J28" s="24">
        <v>0</v>
      </c>
      <c r="K28" s="26">
        <v>0.0028831018518518515</v>
      </c>
      <c r="L28" s="30">
        <f>IF(B28="","",IF(K28="","",K28-J28))</f>
        <v>0.0028831018518518515</v>
      </c>
      <c r="M28" s="5">
        <v>25</v>
      </c>
      <c r="N28" s="3">
        <v>13</v>
      </c>
      <c r="O28">
        <f t="shared" si="1"/>
        <v>24</v>
      </c>
    </row>
    <row r="29" spans="1:15" ht="26.25" customHeight="1">
      <c r="A29" s="6">
        <v>27</v>
      </c>
      <c r="B29" s="2" t="s">
        <v>61</v>
      </c>
      <c r="C29" s="2"/>
      <c r="D29" s="2"/>
      <c r="E29" s="8" t="s">
        <v>91</v>
      </c>
      <c r="F29" s="3">
        <v>1974</v>
      </c>
      <c r="G29" s="3" t="s">
        <v>30</v>
      </c>
      <c r="H29" s="6">
        <f>IF(F29="","",K$1-F29)</f>
        <v>33</v>
      </c>
      <c r="I29" s="7" t="str">
        <f>IF(F29="","",IF(F29&lt;=T$4,IF(G29="M",$Q$4,$R$4),IF(F29&lt;=T$5,IF(G29="M",$Q$5,$R$5),IF(F29&lt;=T$6,IF(G29="M",$Q$6,$R$6),IF(F29&lt;=T$7,IF(G29="M",$Q$7,$R$7),IF(F29&lt;=T$8,IF(G29="M",$Q$8,$R$8),IF(F29&lt;=T$9,IF(G29="M",$Q$9,$R$9),$R$10)))))))</f>
        <v>MASTERS</v>
      </c>
      <c r="J29" s="24">
        <v>0.0180555555555556</v>
      </c>
      <c r="K29" s="26">
        <v>0.020974537037037038</v>
      </c>
      <c r="L29" s="30">
        <f>IF(B29="","",IF(K29="","",K29-J29))</f>
        <v>0.002918981481481439</v>
      </c>
      <c r="M29" s="3">
        <v>26</v>
      </c>
      <c r="N29" s="3">
        <v>2</v>
      </c>
      <c r="O29">
        <f t="shared" si="1"/>
        <v>23</v>
      </c>
    </row>
    <row r="30" spans="1:15" ht="26.25" customHeight="1">
      <c r="A30" s="7">
        <v>38</v>
      </c>
      <c r="B30" s="2" t="s">
        <v>62</v>
      </c>
      <c r="C30" s="2" t="s">
        <v>85</v>
      </c>
      <c r="D30" s="2"/>
      <c r="E30" s="8" t="s">
        <v>90</v>
      </c>
      <c r="F30" s="3">
        <v>1994</v>
      </c>
      <c r="G30" s="3" t="s">
        <v>30</v>
      </c>
      <c r="H30" s="6">
        <f>IF(F30="","",K$1-F30)</f>
        <v>13</v>
      </c>
      <c r="I30" s="7" t="str">
        <f>IF(F30="","",IF(F30&lt;=T$4,IF(G30="M",$Q$4,$R$4),IF(F30&lt;=T$5,IF(G30="M",$Q$5,$R$5),IF(F30&lt;=T$6,IF(G30="M",$Q$6,$R$6),IF(F30&lt;=T$7,IF(G30="M",$Q$7,$R$7),IF(F30&lt;=T$8,IF(G30="M",$Q$8,$R$8),IF(F30&lt;=T$9,IF(G30="M",$Q$9,$R$9),$R$10)))))))</f>
        <v>ST.ŽÁCI</v>
      </c>
      <c r="J30" s="24">
        <v>0.0256944444444444</v>
      </c>
      <c r="K30" s="26">
        <v>0.028637731481481483</v>
      </c>
      <c r="L30" s="30">
        <f>IF(B30="","",IF(K30="","",K30-J30))</f>
        <v>0.002943287037037081</v>
      </c>
      <c r="M30" s="5">
        <v>27</v>
      </c>
      <c r="N30" s="3">
        <v>4</v>
      </c>
      <c r="O30">
        <f t="shared" si="1"/>
        <v>22</v>
      </c>
    </row>
    <row r="31" spans="1:15" ht="26.25" customHeight="1">
      <c r="A31" s="6">
        <v>41</v>
      </c>
      <c r="B31" s="2" t="s">
        <v>63</v>
      </c>
      <c r="C31" s="2" t="s">
        <v>83</v>
      </c>
      <c r="D31" s="2"/>
      <c r="E31" s="8" t="s">
        <v>90</v>
      </c>
      <c r="F31" s="3">
        <v>1968</v>
      </c>
      <c r="G31" s="3" t="s">
        <v>30</v>
      </c>
      <c r="H31" s="6">
        <f>IF(F31="","",K$1-F31)</f>
        <v>39</v>
      </c>
      <c r="I31" s="7" t="str">
        <f>IF(F31="","",IF(F31&lt;=T$4,IF(G31="M",$Q$4,$R$4),IF(F31&lt;=T$5,IF(G31="M",$Q$5,$R$5),IF(F31&lt;=T$6,IF(G31="M",$Q$6,$R$6),IF(F31&lt;=T$7,IF(G31="M",$Q$7,$R$7),IF(F31&lt;=T$8,IF(G31="M",$Q$8,$R$8),IF(F31&lt;=T$9,IF(G31="M",$Q$9,$R$9),$R$10)))))))</f>
        <v>MASTERS</v>
      </c>
      <c r="J31" s="24">
        <v>0.0277777777777778</v>
      </c>
      <c r="K31" s="26">
        <v>0.030805555555555555</v>
      </c>
      <c r="L31" s="30">
        <f>IF(B31="","",IF(K31="","",K31-J31))</f>
        <v>0.0030277777777777543</v>
      </c>
      <c r="M31" s="3">
        <v>28</v>
      </c>
      <c r="N31" s="3">
        <v>14</v>
      </c>
      <c r="O31">
        <f t="shared" si="1"/>
        <v>21</v>
      </c>
    </row>
    <row r="32" spans="1:15" ht="26.25" customHeight="1">
      <c r="A32" s="7">
        <v>4</v>
      </c>
      <c r="B32" s="2" t="s">
        <v>64</v>
      </c>
      <c r="C32" s="2" t="s">
        <v>84</v>
      </c>
      <c r="D32" s="2"/>
      <c r="E32" s="8" t="s">
        <v>91</v>
      </c>
      <c r="F32" s="3">
        <v>1963</v>
      </c>
      <c r="G32" s="3" t="s">
        <v>30</v>
      </c>
      <c r="H32" s="6">
        <f>IF(F32="","",K$1-F32)</f>
        <v>44</v>
      </c>
      <c r="I32" s="7" t="str">
        <f>IF(F32="","",IF(F32&lt;=T$4,IF(G32="M",$Q$4,$R$4),IF(F32&lt;=T$5,IF(G32="M",$Q$5,$R$5),IF(F32&lt;=T$6,IF(G32="M",$Q$6,$R$6),IF(F32&lt;=T$7,IF(G32="M",$Q$7,$R$7),IF(F32&lt;=T$8,IF(G32="M",$Q$8,$R$8),IF(F32&lt;=T$9,IF(G32="M",$Q$9,$R$9),$R$10)))))))</f>
        <v>MASTERS</v>
      </c>
      <c r="J32" s="24">
        <v>0.00208333333333333</v>
      </c>
      <c r="K32" s="26">
        <v>0.005118055555555555</v>
      </c>
      <c r="L32" s="30">
        <f>IF(B32="","",IF(K32="","",K32-J32))</f>
        <v>0.0030347222222222255</v>
      </c>
      <c r="M32" s="5">
        <v>29</v>
      </c>
      <c r="N32" s="3">
        <v>3</v>
      </c>
      <c r="O32">
        <f t="shared" si="1"/>
        <v>20</v>
      </c>
    </row>
    <row r="33" spans="1:15" ht="26.25" customHeight="1">
      <c r="A33" s="6">
        <v>12</v>
      </c>
      <c r="B33" s="2" t="s">
        <v>65</v>
      </c>
      <c r="C33" s="2" t="s">
        <v>83</v>
      </c>
      <c r="D33" s="2"/>
      <c r="E33" s="8" t="s">
        <v>90</v>
      </c>
      <c r="F33" s="3">
        <v>1967</v>
      </c>
      <c r="G33" s="3" t="s">
        <v>30</v>
      </c>
      <c r="H33" s="6">
        <f>IF(F33="","",K$1-F33)</f>
        <v>40</v>
      </c>
      <c r="I33" s="7" t="str">
        <f>IF(F33="","",IF(F33&lt;=T$4,IF(G33="M",$Q$4,$R$4),IF(F33&lt;=T$5,IF(G33="M",$Q$5,$R$5),IF(F33&lt;=T$6,IF(G33="M",$Q$6,$R$6),IF(F33&lt;=T$7,IF(G33="M",$Q$7,$R$7),IF(F33&lt;=T$8,IF(G33="M",$Q$8,$R$8),IF(F33&lt;=T$9,IF(G33="M",$Q$9,$R$9),$R$10)))))))</f>
        <v>MASTERS</v>
      </c>
      <c r="J33" s="24">
        <v>0.00763888888888889</v>
      </c>
      <c r="K33" s="26">
        <v>0.010739583333333332</v>
      </c>
      <c r="L33" s="30">
        <f>IF(B33="","",IF(K33="","",K33-J33))</f>
        <v>0.0031006944444444415</v>
      </c>
      <c r="M33" s="3">
        <v>30</v>
      </c>
      <c r="N33" s="3">
        <v>15</v>
      </c>
      <c r="O33">
        <f t="shared" si="1"/>
        <v>19</v>
      </c>
    </row>
    <row r="34" spans="1:15" ht="26.25" customHeight="1">
      <c r="A34" s="7">
        <v>14</v>
      </c>
      <c r="B34" s="2" t="s">
        <v>66</v>
      </c>
      <c r="C34" s="2" t="s">
        <v>85</v>
      </c>
      <c r="D34" s="2"/>
      <c r="E34" s="8" t="s">
        <v>90</v>
      </c>
      <c r="F34" s="3">
        <v>1985</v>
      </c>
      <c r="G34" s="3" t="s">
        <v>31</v>
      </c>
      <c r="H34" s="6">
        <f>IF(F34="","",K$1-F34)</f>
        <v>22</v>
      </c>
      <c r="I34" s="7" t="str">
        <f>IF(F34="","",IF(F34&lt;=T$4,IF(G34="M",$Q$4,$R$4),IF(F34&lt;=T$5,IF(G34="M",$Q$5,$R$5),IF(F34&lt;=T$6,IF(G34="M",$Q$6,$R$6),IF(F34&lt;=T$7,IF(G34="M",$Q$7,$R$7),IF(F34&lt;=T$8,IF(G34="M",$Q$8,$R$8),IF(F34&lt;=T$9,IF(G34="M",$Q$9,$R$9),$R$10)))))))</f>
        <v>ŽENY</v>
      </c>
      <c r="J34" s="24">
        <v>0.00902777777777778</v>
      </c>
      <c r="K34" s="26">
        <v>0.012185185185185186</v>
      </c>
      <c r="L34" s="30">
        <f>IF(B34="","",IF(K34="","",K34-J34))</f>
        <v>0.0031574074074074057</v>
      </c>
      <c r="M34" s="5">
        <v>31</v>
      </c>
      <c r="N34" s="3">
        <v>1</v>
      </c>
      <c r="O34">
        <f t="shared" si="1"/>
        <v>18</v>
      </c>
    </row>
    <row r="35" spans="1:15" ht="26.25" customHeight="1">
      <c r="A35" s="6">
        <v>2</v>
      </c>
      <c r="B35" s="2" t="s">
        <v>67</v>
      </c>
      <c r="C35" s="2" t="s">
        <v>84</v>
      </c>
      <c r="D35" s="2"/>
      <c r="E35" s="8" t="s">
        <v>91</v>
      </c>
      <c r="F35" s="3">
        <v>1990</v>
      </c>
      <c r="G35" s="3" t="s">
        <v>30</v>
      </c>
      <c r="H35" s="6">
        <f>IF(F35="","",K$1-F35)</f>
        <v>17</v>
      </c>
      <c r="I35" s="7" t="str">
        <f>IF(F35="","",IF(F35&lt;=T$4,IF(G35="M",$Q$4,$R$4),IF(F35&lt;=T$5,IF(G35="M",$Q$5,$R$5),IF(F35&lt;=T$6,IF(G35="M",$Q$6,$R$6),IF(F35&lt;=T$7,IF(G35="M",$Q$7,$R$7),IF(F35&lt;=T$8,IF(G35="M",$Q$8,$R$8),IF(F35&lt;=T$9,IF(G35="M",$Q$9,$R$9),$R$10)))))))</f>
        <v>JUNIOŘI</v>
      </c>
      <c r="J35" s="24">
        <v>0.0006944444444444445</v>
      </c>
      <c r="K35" s="26">
        <v>0.0038645833333333327</v>
      </c>
      <c r="L35" s="30">
        <f>IF(B35="","",IF(K35="","",K35-J35))</f>
        <v>0.003170138888888888</v>
      </c>
      <c r="M35" s="3">
        <v>32</v>
      </c>
      <c r="N35" s="3">
        <v>1</v>
      </c>
      <c r="O35">
        <f t="shared" si="1"/>
        <v>17</v>
      </c>
    </row>
    <row r="36" spans="1:15" ht="26.25" customHeight="1">
      <c r="A36" s="7">
        <v>43</v>
      </c>
      <c r="B36" s="2" t="s">
        <v>68</v>
      </c>
      <c r="C36" s="2" t="s">
        <v>83</v>
      </c>
      <c r="D36" s="2"/>
      <c r="E36" s="8" t="s">
        <v>91</v>
      </c>
      <c r="F36" s="3">
        <v>1962</v>
      </c>
      <c r="G36" s="3" t="s">
        <v>30</v>
      </c>
      <c r="H36" s="6">
        <f>IF(F36="","",K$1-F36)</f>
        <v>45</v>
      </c>
      <c r="I36" s="7" t="str">
        <f>IF(F36="","",IF(F36&lt;=T$4,IF(G36="M",$Q$4,$R$4),IF(F36&lt;=T$5,IF(G36="M",$Q$5,$R$5),IF(F36&lt;=T$6,IF(G36="M",$Q$6,$R$6),IF(F36&lt;=T$7,IF(G36="M",$Q$7,$R$7),IF(F36&lt;=T$8,IF(G36="M",$Q$8,$R$8),IF(F36&lt;=T$9,IF(G36="M",$Q$9,$R$9),$R$10)))))))</f>
        <v>MASTERS</v>
      </c>
      <c r="J36" s="24">
        <v>0.0291666666666667</v>
      </c>
      <c r="K36" s="26">
        <v>0.03236111111111111</v>
      </c>
      <c r="L36" s="30">
        <f>IF(B36="","",IF(K36="","",K36-J36))</f>
        <v>0.003194444444444413</v>
      </c>
      <c r="M36" s="5">
        <v>33</v>
      </c>
      <c r="N36" s="3">
        <v>4</v>
      </c>
      <c r="O36">
        <f t="shared" si="1"/>
        <v>16</v>
      </c>
    </row>
    <row r="37" spans="1:15" ht="26.25" customHeight="1">
      <c r="A37" s="6">
        <v>9</v>
      </c>
      <c r="B37" s="2" t="s">
        <v>69</v>
      </c>
      <c r="C37" s="2" t="s">
        <v>84</v>
      </c>
      <c r="D37" s="2"/>
      <c r="E37" s="8" t="s">
        <v>90</v>
      </c>
      <c r="F37" s="3">
        <v>1965</v>
      </c>
      <c r="G37" s="3" t="s">
        <v>30</v>
      </c>
      <c r="H37" s="6">
        <f>IF(F37="","",K$1-F37)</f>
        <v>42</v>
      </c>
      <c r="I37" s="7" t="str">
        <f>IF(F37="","",IF(F37&lt;=T$4,IF(G37="M",$Q$4,$R$4),IF(F37&lt;=T$5,IF(G37="M",$Q$5,$R$5),IF(F37&lt;=T$6,IF(G37="M",$Q$6,$R$6),IF(F37&lt;=T$7,IF(G37="M",$Q$7,$R$7),IF(F37&lt;=T$8,IF(G37="M",$Q$8,$R$8),IF(F37&lt;=T$9,IF(G37="M",$Q$9,$R$9),$R$10)))))))</f>
        <v>MASTERS</v>
      </c>
      <c r="J37" s="24">
        <v>0.00555555555555556</v>
      </c>
      <c r="K37" s="26">
        <v>0.008773148148148148</v>
      </c>
      <c r="L37" s="30">
        <f>IF(B37="","",IF(K37="","",K37-J37))</f>
        <v>0.003217592592592588</v>
      </c>
      <c r="M37" s="3">
        <v>34</v>
      </c>
      <c r="N37" s="3">
        <v>16</v>
      </c>
      <c r="O37">
        <f t="shared" si="1"/>
        <v>15</v>
      </c>
    </row>
    <row r="38" spans="1:15" ht="26.25" customHeight="1">
      <c r="A38" s="7">
        <v>23</v>
      </c>
      <c r="B38" s="2" t="s">
        <v>70</v>
      </c>
      <c r="C38" s="2" t="s">
        <v>83</v>
      </c>
      <c r="D38" s="2"/>
      <c r="E38" s="8" t="s">
        <v>90</v>
      </c>
      <c r="F38" s="3">
        <v>1948</v>
      </c>
      <c r="G38" s="3" t="s">
        <v>30</v>
      </c>
      <c r="H38" s="6">
        <f>IF(F38="","",K$1-F38)</f>
        <v>59</v>
      </c>
      <c r="I38" s="7" t="str">
        <f>IF(F38="","",IF(F38&lt;=T$4,IF(G38="M",$Q$4,$R$4),IF(F38&lt;=T$5,IF(G38="M",$Q$5,$R$5),IF(F38&lt;=T$6,IF(G38="M",$Q$6,$R$6),IF(F38&lt;=T$7,IF(G38="M",$Q$7,$R$7),IF(F38&lt;=T$8,IF(G38="M",$Q$8,$R$8),IF(F38&lt;=T$9,IF(G38="M",$Q$9,$R$9),$R$10)))))))</f>
        <v>MASTERS</v>
      </c>
      <c r="J38" s="24">
        <v>0.0152777777777778</v>
      </c>
      <c r="K38" s="26">
        <v>0.018525462962962962</v>
      </c>
      <c r="L38" s="30">
        <f>IF(B38="","",IF(K38="","",K38-J38))</f>
        <v>0.0032476851851851625</v>
      </c>
      <c r="M38" s="5">
        <v>35</v>
      </c>
      <c r="N38" s="3">
        <v>17</v>
      </c>
      <c r="O38">
        <f t="shared" si="1"/>
        <v>14</v>
      </c>
    </row>
    <row r="39" spans="1:15" ht="26.25" customHeight="1">
      <c r="A39" s="6">
        <v>29</v>
      </c>
      <c r="B39" s="2" t="s">
        <v>71</v>
      </c>
      <c r="C39" s="2" t="s">
        <v>85</v>
      </c>
      <c r="D39" s="2"/>
      <c r="E39" s="8" t="s">
        <v>90</v>
      </c>
      <c r="F39" s="3">
        <v>1983</v>
      </c>
      <c r="G39" s="3" t="s">
        <v>31</v>
      </c>
      <c r="H39" s="6">
        <f>IF(F39="","",K$1-F39)</f>
        <v>24</v>
      </c>
      <c r="I39" s="7" t="str">
        <f>IF(F39="","",IF(F39&lt;=T$4,IF(G39="M",$Q$4,$R$4),IF(F39&lt;=T$5,IF(G39="M",$Q$5,$R$5),IF(F39&lt;=T$6,IF(G39="M",$Q$6,$R$6),IF(F39&lt;=T$7,IF(G39="M",$Q$7,$R$7),IF(F39&lt;=T$8,IF(G39="M",$Q$8,$R$8),IF(F39&lt;=T$9,IF(G39="M",$Q$9,$R$9),$R$10)))))))</f>
        <v>ŽENY</v>
      </c>
      <c r="J39" s="24">
        <v>0.0194444444444444</v>
      </c>
      <c r="K39" s="26">
        <v>0.02275231481481482</v>
      </c>
      <c r="L39" s="30">
        <f>IF(B39="","",IF(K39="","",K39-J39))</f>
        <v>0.0033078703703704193</v>
      </c>
      <c r="M39" s="3">
        <v>36</v>
      </c>
      <c r="N39" s="3">
        <v>2</v>
      </c>
      <c r="O39">
        <f t="shared" si="1"/>
        <v>13</v>
      </c>
    </row>
    <row r="40" spans="1:15" ht="26.25" customHeight="1">
      <c r="A40" s="7">
        <v>24</v>
      </c>
      <c r="B40" s="2" t="s">
        <v>72</v>
      </c>
      <c r="C40" s="2" t="s">
        <v>83</v>
      </c>
      <c r="D40" s="2"/>
      <c r="E40" s="8" t="s">
        <v>90</v>
      </c>
      <c r="F40" s="3">
        <v>1992</v>
      </c>
      <c r="G40" s="3" t="s">
        <v>30</v>
      </c>
      <c r="H40" s="6">
        <f>IF(F40="","",K$1-F40)</f>
        <v>15</v>
      </c>
      <c r="I40" s="7" t="str">
        <f>IF(F40="","",IF(F40&lt;=T$4,IF(G40="M",$Q$4,$R$4),IF(F40&lt;=T$5,IF(G40="M",$Q$5,$R$5),IF(F40&lt;=T$6,IF(G40="M",$Q$6,$R$6),IF(F40&lt;=T$7,IF(G40="M",$Q$7,$R$7),IF(F40&lt;=T$8,IF(G40="M",$Q$8,$R$8),IF(F40&lt;=T$9,IF(G40="M",$Q$9,$R$9),$R$10)))))))</f>
        <v>KADETI</v>
      </c>
      <c r="J40" s="24">
        <v>0.0159722222222222</v>
      </c>
      <c r="K40" s="26">
        <v>0.01929861111111111</v>
      </c>
      <c r="L40" s="30">
        <f>IF(B40="","",IF(K40="","",K40-J40))</f>
        <v>0.00332638888888891</v>
      </c>
      <c r="M40" s="5">
        <v>37</v>
      </c>
      <c r="N40" s="3">
        <v>4</v>
      </c>
      <c r="O40">
        <f t="shared" si="1"/>
        <v>12</v>
      </c>
    </row>
    <row r="41" spans="1:15" ht="26.25" customHeight="1">
      <c r="A41" s="6">
        <v>10</v>
      </c>
      <c r="B41" s="2" t="s">
        <v>81</v>
      </c>
      <c r="C41" s="2" t="s">
        <v>84</v>
      </c>
      <c r="D41" s="2"/>
      <c r="E41" s="8" t="s">
        <v>91</v>
      </c>
      <c r="F41" s="3">
        <v>1986</v>
      </c>
      <c r="G41" s="3" t="s">
        <v>31</v>
      </c>
      <c r="H41" s="6">
        <f>IF(F41="","",K$1-F41)</f>
        <v>21</v>
      </c>
      <c r="I41" s="7" t="str">
        <f>IF(F41="","",IF(F41&lt;=T$4,IF(G41="M",$Q$4,$R$4),IF(F41&lt;=T$5,IF(G41="M",$Q$5,$R$5),IF(F41&lt;=T$6,IF(G41="M",$Q$6,$R$6),IF(F41&lt;=T$7,IF(G41="M",$Q$7,$R$7),IF(F41&lt;=T$8,IF(G41="M",$Q$8,$R$8),IF(F41&lt;=T$9,IF(G41="M",$Q$9,$R$9),$R$10)))))))</f>
        <v>ŽENY</v>
      </c>
      <c r="J41" s="24">
        <v>0.00625</v>
      </c>
      <c r="K41" s="26">
        <v>0.009609953703703704</v>
      </c>
      <c r="L41" s="30">
        <f>IF(B41="","",IF(K41="","",K41-J41))</f>
        <v>0.0033599537037037035</v>
      </c>
      <c r="M41" s="3">
        <v>38</v>
      </c>
      <c r="N41" s="3">
        <v>1</v>
      </c>
      <c r="O41">
        <f t="shared" si="1"/>
        <v>11</v>
      </c>
    </row>
    <row r="42" spans="1:15" ht="26.25" customHeight="1">
      <c r="A42" s="7">
        <v>22</v>
      </c>
      <c r="B42" s="2" t="s">
        <v>73</v>
      </c>
      <c r="C42" s="2" t="s">
        <v>83</v>
      </c>
      <c r="D42" s="2"/>
      <c r="E42" s="8" t="s">
        <v>91</v>
      </c>
      <c r="F42" s="3">
        <v>1958</v>
      </c>
      <c r="G42" s="3" t="s">
        <v>30</v>
      </c>
      <c r="H42" s="6">
        <f>IF(F42="","",K$1-F42)</f>
        <v>49</v>
      </c>
      <c r="I42" s="7" t="str">
        <f>IF(F42="","",IF(F42&lt;=T$4,IF(G42="M",$Q$4,$R$4),IF(F42&lt;=T$5,IF(G42="M",$Q$5,$R$5),IF(F42&lt;=T$6,IF(G42="M",$Q$6,$R$6),IF(F42&lt;=T$7,IF(G42="M",$Q$7,$R$7),IF(F42&lt;=T$8,IF(G42="M",$Q$8,$R$8),IF(F42&lt;=T$9,IF(G42="M",$Q$9,$R$9),$R$10)))))))</f>
        <v>MASTERS</v>
      </c>
      <c r="J42" s="24">
        <v>0.0145833333333333</v>
      </c>
      <c r="K42" s="26">
        <v>0.017947916666666664</v>
      </c>
      <c r="L42" s="30">
        <f>IF(B42="","",IF(K42="","",K42-J42))</f>
        <v>0.0033645833333333635</v>
      </c>
      <c r="M42" s="5">
        <v>39</v>
      </c>
      <c r="N42" s="3">
        <v>5</v>
      </c>
      <c r="O42">
        <f t="shared" si="1"/>
        <v>10</v>
      </c>
    </row>
    <row r="43" spans="1:15" ht="26.25" customHeight="1">
      <c r="A43" s="6">
        <v>46</v>
      </c>
      <c r="B43" s="2" t="s">
        <v>32</v>
      </c>
      <c r="C43" s="2" t="s">
        <v>84</v>
      </c>
      <c r="D43" s="2"/>
      <c r="E43" s="8" t="s">
        <v>90</v>
      </c>
      <c r="F43" s="3">
        <v>1957</v>
      </c>
      <c r="G43" s="3" t="s">
        <v>31</v>
      </c>
      <c r="H43" s="6">
        <f>IF(F43="","",K$1-F43)</f>
        <v>50</v>
      </c>
      <c r="I43" s="7" t="str">
        <f>IF(F43="","",IF(F43&lt;=T$4,IF(G43="M",$Q$4,$R$4),IF(F43&lt;=T$5,IF(G43="M",$Q$5,$R$5),IF(F43&lt;=T$6,IF(G43="M",$Q$6,$R$6),IF(F43&lt;=T$7,IF(G43="M",$Q$7,$R$7),IF(F43&lt;=T$8,IF(G43="M",$Q$8,$R$8),IF(F43&lt;=T$9,IF(G43="M",$Q$9,$R$9),$R$10)))))))</f>
        <v>ŽENY MAST</v>
      </c>
      <c r="J43" s="24">
        <v>0.03125</v>
      </c>
      <c r="K43" s="26">
        <v>0.03471296296296296</v>
      </c>
      <c r="L43" s="30">
        <f>IF(B43="","",IF(K43="","",K43-J43))</f>
        <v>0.0034629629629629594</v>
      </c>
      <c r="M43" s="3">
        <v>40</v>
      </c>
      <c r="N43" s="3">
        <v>1</v>
      </c>
      <c r="O43">
        <f t="shared" si="1"/>
        <v>9</v>
      </c>
    </row>
    <row r="44" spans="1:15" ht="26.25" customHeight="1">
      <c r="A44" s="7">
        <v>17</v>
      </c>
      <c r="B44" s="2" t="s">
        <v>74</v>
      </c>
      <c r="C44" s="2" t="s">
        <v>83</v>
      </c>
      <c r="D44" s="2"/>
      <c r="E44" s="8" t="s">
        <v>90</v>
      </c>
      <c r="F44" s="3">
        <v>1961</v>
      </c>
      <c r="G44" s="3" t="s">
        <v>30</v>
      </c>
      <c r="H44" s="6">
        <f>IF(F44="","",K$1-F44)</f>
        <v>46</v>
      </c>
      <c r="I44" s="7" t="str">
        <f>IF(F44="","",IF(F44&lt;=T$4,IF(G44="M",$Q$4,$R$4),IF(F44&lt;=T$5,IF(G44="M",$Q$5,$R$5),IF(F44&lt;=T$6,IF(G44="M",$Q$6,$R$6),IF(F44&lt;=T$7,IF(G44="M",$Q$7,$R$7),IF(F44&lt;=T$8,IF(G44="M",$Q$8,$R$8),IF(F44&lt;=T$9,IF(G44="M",$Q$9,$R$9),$R$10)))))))</f>
        <v>MASTERS</v>
      </c>
      <c r="J44" s="24">
        <v>0.0111111111111111</v>
      </c>
      <c r="K44" s="26">
        <v>0.01473726851851852</v>
      </c>
      <c r="L44" s="30">
        <f>IF(B44="","",IF(K44="","",K44-J44))</f>
        <v>0.00362615740740742</v>
      </c>
      <c r="M44" s="5">
        <v>41</v>
      </c>
      <c r="N44" s="3">
        <v>18</v>
      </c>
      <c r="O44">
        <f t="shared" si="1"/>
        <v>8</v>
      </c>
    </row>
    <row r="45" spans="1:15" ht="26.25" customHeight="1">
      <c r="A45" s="6">
        <v>16</v>
      </c>
      <c r="B45" s="2" t="s">
        <v>75</v>
      </c>
      <c r="C45" s="2" t="s">
        <v>83</v>
      </c>
      <c r="D45" s="2"/>
      <c r="E45" s="8" t="s">
        <v>90</v>
      </c>
      <c r="F45" s="3">
        <v>1993</v>
      </c>
      <c r="G45" s="3" t="s">
        <v>30</v>
      </c>
      <c r="H45" s="6">
        <f>IF(F45="","",K$1-F45)</f>
        <v>14</v>
      </c>
      <c r="I45" s="7" t="str">
        <f>IF(F45="","",IF(F45&lt;=T$4,IF(G45="M",$Q$4,$R$4),IF(F45&lt;=T$5,IF(G45="M",$Q$5,$R$5),IF(F45&lt;=T$6,IF(G45="M",$Q$6,$R$6),IF(F45&lt;=T$7,IF(G45="M",$Q$7,$R$7),IF(F45&lt;=T$8,IF(G45="M",$Q$8,$R$8),IF(F45&lt;=T$9,IF(G45="M",$Q$9,$R$9),$R$10)))))))</f>
        <v>ST.ŽÁCI</v>
      </c>
      <c r="J45" s="24">
        <v>0.0104166666666667</v>
      </c>
      <c r="K45" s="26">
        <v>0.014527777777777778</v>
      </c>
      <c r="L45" s="30">
        <f>IF(B45="","",IF(K45="","",K45-J45))</f>
        <v>0.0041111111111110776</v>
      </c>
      <c r="M45" s="3">
        <v>42</v>
      </c>
      <c r="N45" s="3">
        <v>5</v>
      </c>
      <c r="O45">
        <f t="shared" si="1"/>
        <v>7</v>
      </c>
    </row>
    <row r="46" spans="1:15" ht="26.25" customHeight="1">
      <c r="A46" s="7">
        <v>3</v>
      </c>
      <c r="B46" s="2" t="s">
        <v>76</v>
      </c>
      <c r="C46" s="2" t="s">
        <v>83</v>
      </c>
      <c r="D46" s="2"/>
      <c r="E46" s="8" t="s">
        <v>91</v>
      </c>
      <c r="F46" s="3">
        <v>1996</v>
      </c>
      <c r="G46" s="3" t="s">
        <v>30</v>
      </c>
      <c r="H46" s="6">
        <f>IF(F46="","",K$1-F46)</f>
        <v>11</v>
      </c>
      <c r="I46" s="7" t="str">
        <f>IF(F46="","",IF(F46&lt;=T$4,IF(G46="M",$Q$4,$R$4),IF(F46&lt;=T$5,IF(G46="M",$Q$5,$R$5),IF(F46&lt;=T$6,IF(G46="M",$Q$6,$R$6),IF(F46&lt;=T$7,IF(G46="M",$Q$7,$R$7),IF(F46&lt;=T$8,IF(G46="M",$Q$8,$R$8),IF(F46&lt;=T$9,IF(G46="M",$Q$9,$R$9),$R$10)))))))</f>
        <v>ST.ŽÁCI</v>
      </c>
      <c r="J46" s="24">
        <v>0.00138888888888889</v>
      </c>
      <c r="K46" s="26">
        <v>0.005687499999999999</v>
      </c>
      <c r="L46" s="30">
        <f>IF(B46="","",IF(K46="","",K46-J46))</f>
        <v>0.004298611111111109</v>
      </c>
      <c r="M46" s="5">
        <v>43</v>
      </c>
      <c r="N46" s="3">
        <v>1</v>
      </c>
      <c r="O46">
        <f t="shared" si="1"/>
        <v>6</v>
      </c>
    </row>
    <row r="47" spans="1:15" ht="26.25" customHeight="1">
      <c r="A47" s="6">
        <v>8</v>
      </c>
      <c r="B47" s="2" t="s">
        <v>80</v>
      </c>
      <c r="C47" s="2" t="s">
        <v>83</v>
      </c>
      <c r="D47" s="2"/>
      <c r="E47" s="8" t="s">
        <v>90</v>
      </c>
      <c r="F47" s="3">
        <v>1944</v>
      </c>
      <c r="G47" s="3" t="s">
        <v>30</v>
      </c>
      <c r="H47" s="6">
        <f>IF(F47="","",K$1-F47)</f>
        <v>63</v>
      </c>
      <c r="I47" s="7" t="str">
        <f>IF(F47="","",IF(F47&lt;=T$4,IF(G47="M",$Q$4,$R$4),IF(F47&lt;=T$5,IF(G47="M",$Q$5,$R$5),IF(F47&lt;=T$6,IF(G47="M",$Q$6,$R$6),IF(F47&lt;=T$7,IF(G47="M",$Q$7,$R$7),IF(F47&lt;=T$8,IF(G47="M",$Q$8,$R$8),IF(F47&lt;=T$9,IF(G47="M",$Q$9,$R$9),$R$10)))))))</f>
        <v>MASTERS</v>
      </c>
      <c r="J47" s="24">
        <v>0.00486111111111111</v>
      </c>
      <c r="K47" s="26">
        <v>0.009555555555555555</v>
      </c>
      <c r="L47" s="30">
        <f>IF(B47="","",IF(K47="","",K47-J47))</f>
        <v>0.004694444444444445</v>
      </c>
      <c r="M47" s="3">
        <v>44</v>
      </c>
      <c r="N47" s="3">
        <v>19</v>
      </c>
      <c r="O47">
        <f t="shared" si="1"/>
        <v>5</v>
      </c>
    </row>
    <row r="48" spans="1:15" ht="26.25" customHeight="1">
      <c r="A48" s="7">
        <v>39</v>
      </c>
      <c r="B48" s="2" t="s">
        <v>77</v>
      </c>
      <c r="C48" s="2" t="s">
        <v>83</v>
      </c>
      <c r="D48" s="2"/>
      <c r="E48" s="8" t="s">
        <v>91</v>
      </c>
      <c r="F48" s="3">
        <v>2000</v>
      </c>
      <c r="G48" s="3" t="s">
        <v>30</v>
      </c>
      <c r="H48" s="6">
        <f>IF(F48="","",K$1-F48)</f>
        <v>7</v>
      </c>
      <c r="I48" s="7" t="str">
        <f>IF(F48="","",IF(F48&lt;=T$4,IF(G48="M",$Q$4,$R$4),IF(F48&lt;=T$5,IF(G48="M",$Q$5,$R$5),IF(F48&lt;=T$6,IF(G48="M",$Q$6,$R$6),IF(F48&lt;=T$7,IF(G48="M",$Q$7,$R$7),IF(F48&lt;=T$8,IF(G48="M",$Q$8,$R$8),IF(F48&lt;=T$9,IF(G48="M",$Q$9,$R$9),$R$10)))))))</f>
        <v>ML.ŽÁCI</v>
      </c>
      <c r="J48" s="24">
        <v>0.0263888888888889</v>
      </c>
      <c r="K48" s="26">
        <v>0.031175925925925926</v>
      </c>
      <c r="L48" s="30">
        <f>IF(B48="","",IF(K48="","",K48-J48))</f>
        <v>0.004787037037037027</v>
      </c>
      <c r="M48" s="5">
        <v>45</v>
      </c>
      <c r="N48" s="3">
        <v>1</v>
      </c>
      <c r="O48">
        <f t="shared" si="1"/>
        <v>4</v>
      </c>
    </row>
    <row r="49" spans="1:15" ht="26.25" customHeight="1">
      <c r="A49" s="6">
        <v>48</v>
      </c>
      <c r="B49" s="2" t="s">
        <v>82</v>
      </c>
      <c r="C49" s="2" t="s">
        <v>83</v>
      </c>
      <c r="D49" s="2"/>
      <c r="E49" s="8" t="s">
        <v>91</v>
      </c>
      <c r="F49" s="3">
        <v>1999</v>
      </c>
      <c r="G49" s="3" t="s">
        <v>30</v>
      </c>
      <c r="H49" s="6">
        <f>IF(F49="","",K$1-F49)</f>
        <v>8</v>
      </c>
      <c r="I49" s="7" t="str">
        <f>IF(F49="","",IF(F49&lt;=T$4,IF(G49="M",$Q$4,$R$4),IF(F49&lt;=T$5,IF(G49="M",$Q$5,$R$5),IF(F49&lt;=T$6,IF(G49="M",$Q$6,$R$6),IF(F49&lt;=T$7,IF(G49="M",$Q$7,$R$7),IF(F49&lt;=T$8,IF(G49="M",$Q$8,$R$8),IF(F49&lt;=T$9,IF(G49="M",$Q$9,$R$9),$R$10)))))))</f>
        <v>ML.ŽÁCI</v>
      </c>
      <c r="J49" s="24">
        <v>0.0326388888888889</v>
      </c>
      <c r="K49" s="26">
        <v>0.03743171296296296</v>
      </c>
      <c r="L49" s="30">
        <f>IF(B49="","",IF(K49="","",K49-J49))</f>
        <v>0.0047928240740740605</v>
      </c>
      <c r="M49" s="3">
        <v>46</v>
      </c>
      <c r="N49" s="3">
        <v>2</v>
      </c>
      <c r="O49">
        <f t="shared" si="1"/>
        <v>3</v>
      </c>
    </row>
    <row r="50" spans="1:15" ht="26.25" customHeight="1">
      <c r="A50" s="7">
        <v>6</v>
      </c>
      <c r="B50" s="2" t="s">
        <v>78</v>
      </c>
      <c r="C50" s="2" t="s">
        <v>83</v>
      </c>
      <c r="D50" s="2"/>
      <c r="E50" s="8" t="s">
        <v>91</v>
      </c>
      <c r="F50" s="3">
        <v>1996</v>
      </c>
      <c r="G50" s="3" t="s">
        <v>31</v>
      </c>
      <c r="H50" s="6">
        <f>IF(F50="","",K$1-F50)</f>
        <v>11</v>
      </c>
      <c r="I50" s="7" t="str">
        <f>IF(F50="","",IF(F50&lt;=T$4,IF(G50="M",$Q$4,$R$4),IF(F50&lt;=T$5,IF(G50="M",$Q$5,$R$5),IF(F50&lt;=T$6,IF(G50="M",$Q$6,$R$6),IF(F50&lt;=T$7,IF(G50="M",$Q$7,$R$7),IF(F50&lt;=T$8,IF(G50="M",$Q$8,$R$8),IF(F50&lt;=T$9,IF(G50="M",$Q$9,$R$9),$R$10)))))))</f>
        <v>ST.ŽÁKYNĚ</v>
      </c>
      <c r="J50" s="24">
        <v>0.00347222222222222</v>
      </c>
      <c r="K50" s="26">
        <v>0.008693518518518519</v>
      </c>
      <c r="L50" s="30">
        <f>IF(B50="","",IF(K50="","",K50-J50))</f>
        <v>0.0052212962962962985</v>
      </c>
      <c r="M50" s="5">
        <v>47</v>
      </c>
      <c r="N50" s="3">
        <v>1</v>
      </c>
      <c r="O50">
        <f t="shared" si="1"/>
        <v>2</v>
      </c>
    </row>
    <row r="51" spans="1:15" ht="26.25" customHeight="1">
      <c r="A51" s="6">
        <v>7</v>
      </c>
      <c r="B51" s="2" t="s">
        <v>79</v>
      </c>
      <c r="C51" s="2" t="s">
        <v>83</v>
      </c>
      <c r="D51" s="2"/>
      <c r="E51" s="8" t="s">
        <v>91</v>
      </c>
      <c r="F51" s="3">
        <v>1999</v>
      </c>
      <c r="G51" s="3" t="s">
        <v>30</v>
      </c>
      <c r="H51" s="6">
        <f>IF(F51="","",K$1-F51)</f>
        <v>8</v>
      </c>
      <c r="I51" s="7" t="str">
        <f>IF(F51="","",IF(F51&lt;=T$4,IF(G51="M",$Q$4,$R$4),IF(F51&lt;=T$5,IF(G51="M",$Q$5,$R$5),IF(F51&lt;=T$6,IF(G51="M",$Q$6,$R$6),IF(F51&lt;=T$7,IF(G51="M",$Q$7,$R$7),IF(F51&lt;=T$8,IF(G51="M",$Q$8,$R$8),IF(F51&lt;=T$9,IF(G51="M",$Q$9,$R$9),$R$10)))))))</f>
        <v>ML.ŽÁCI</v>
      </c>
      <c r="J51" s="24">
        <v>0.00416666666666667</v>
      </c>
      <c r="K51" s="26">
        <v>0.009546296296296296</v>
      </c>
      <c r="L51" s="30">
        <f>IF(B51="","",IF(K51="","",K51-J51))</f>
        <v>0.005379629629629626</v>
      </c>
      <c r="M51" s="3">
        <v>48</v>
      </c>
      <c r="N51" s="3">
        <v>3</v>
      </c>
      <c r="O51">
        <f t="shared" si="1"/>
        <v>1</v>
      </c>
    </row>
  </sheetData>
  <autoFilter ref="A3:N51"/>
  <printOptions/>
  <pageMargins left="0.36" right="0.49" top="0.38" bottom="0.41" header="0.39" footer="0.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.</cp:lastModifiedBy>
  <cp:lastPrinted>2007-04-14T20:39:47Z</cp:lastPrinted>
  <dcterms:created xsi:type="dcterms:W3CDTF">2003-10-01T17:44:26Z</dcterms:created>
  <dcterms:modified xsi:type="dcterms:W3CDTF">2007-05-13T21:28:01Z</dcterms:modified>
  <cp:category/>
  <cp:version/>
  <cp:contentType/>
  <cp:contentStatus/>
</cp:coreProperties>
</file>